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900" activeTab="0"/>
  </bookViews>
  <sheets>
    <sheet name="Disclaimer" sheetId="1" r:id="rId1"/>
    <sheet name="Overview" sheetId="2" r:id="rId2"/>
    <sheet name="Codes_queried" sheetId="3" r:id="rId3"/>
    <sheet name="Summary-counts" sheetId="4" r:id="rId4"/>
    <sheet name="Summary-adminsprpat" sheetId="5" r:id="rId5"/>
    <sheet name="NMBR-AGE-Table" sheetId="6" r:id="rId6"/>
    <sheet name="NMBR-AGE-Chart" sheetId="7" r:id="rId7"/>
    <sheet name="NMBR-SEX-Table" sheetId="8" r:id="rId8"/>
    <sheet name="NMBR-SEX-Chart" sheetId="9" r:id="rId9"/>
    <sheet name="AdminsPrPat-AGE-Table" sheetId="10" r:id="rId10"/>
    <sheet name="AdminsPrPat-AGE-Chart" sheetId="11" r:id="rId11"/>
    <sheet name="AdminsPrPat-SEX-Table" sheetId="12" r:id="rId12"/>
    <sheet name="AdminsPrPat-SEX-Chart" sheetId="13" r:id="rId13"/>
  </sheets>
  <definedNames/>
  <calcPr fullCalcOnLoad="1"/>
  <pivotCaches>
    <pivotCache cacheId="3" r:id="rId14"/>
    <pivotCache cacheId="5" r:id="rId15"/>
    <pivotCache cacheId="7" r:id="rId16"/>
    <pivotCache cacheId="1" r:id="rId17"/>
  </pivotCaches>
</workbook>
</file>

<file path=xl/sharedStrings.xml><?xml version="1.0" encoding="utf-8"?>
<sst xmlns="http://schemas.openxmlformats.org/spreadsheetml/2006/main" count="580" uniqueCount="79">
  <si>
    <t>Age Group</t>
  </si>
  <si>
    <t>Sex</t>
  </si>
  <si>
    <t>Period</t>
  </si>
  <si>
    <t>F</t>
  </si>
  <si>
    <t>M</t>
  </si>
  <si>
    <t xml:space="preserve"> 19-21</t>
  </si>
  <si>
    <t xml:space="preserve"> 22-44</t>
  </si>
  <si>
    <t xml:space="preserve"> 45-64</t>
  </si>
  <si>
    <t xml:space="preserve">  5-9</t>
  </si>
  <si>
    <t>Data</t>
  </si>
  <si>
    <t>Selecting procedure here will update table below. Select only one procedure.</t>
  </si>
  <si>
    <t>Total</t>
  </si>
  <si>
    <t>---</t>
  </si>
  <si>
    <t>Overview</t>
  </si>
  <si>
    <t>Codes_queried</t>
  </si>
  <si>
    <t>Summary-counts</t>
  </si>
  <si>
    <t>NMBR-AGE-Table</t>
  </si>
  <si>
    <t>NMBR-AGE-Chart</t>
  </si>
  <si>
    <t>NMBR-SEX-Table</t>
  </si>
  <si>
    <t>NMBR-SEX-Chart</t>
  </si>
  <si>
    <t>Notes:</t>
  </si>
  <si>
    <t>HCPCS Code</t>
  </si>
  <si>
    <t>Description</t>
  </si>
  <si>
    <t>Codes Queried</t>
  </si>
  <si>
    <t>J7500</t>
  </si>
  <si>
    <t>AZATHIOPRINE ORAL 50 MG</t>
  </si>
  <si>
    <t>J8515</t>
  </si>
  <si>
    <t>CABERGOLINE ORAL 0.25 MG</t>
  </si>
  <si>
    <t xml:space="preserve"> 65-74</t>
  </si>
  <si>
    <t xml:space="preserve">  0-1</t>
  </si>
  <si>
    <t xml:space="preserve">  2-4</t>
  </si>
  <si>
    <t>S0108</t>
  </si>
  <si>
    <t>MERCAPTOPURINE ORAL 50 MG</t>
  </si>
  <si>
    <t xml:space="preserve"> 10-14</t>
  </si>
  <si>
    <t xml:space="preserve"> 15-18</t>
  </si>
  <si>
    <t>4153F</t>
  </si>
  <si>
    <t xml:space="preserve"> 75+</t>
  </si>
  <si>
    <t>This sheet provides a list of the codes queried. It involves four HCPCS Codes.</t>
  </si>
  <si>
    <t>Chart of the data represented in the prior tab. Use the filter at the top of the previous tab to select a different procedure code to be represented.</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</si>
  <si>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</si>
  <si>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</si>
  <si>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Count of patients by year and age group. Use the filter at the top to select a different procedure code to be represented.</t>
  </si>
  <si>
    <t>Count of patients by year and sex. Use the filter at the top to select a different procedure code to be represented.</t>
  </si>
  <si>
    <t>Table of the number of administrations per patient by age group, sex, and year. Calculated as number of unique visits (administrations) divided by number of unique members with a visit (patients). Use the filter at the top to select a different procedure code to be represented.</t>
  </si>
  <si>
    <t>Table of the number of administrations per patient by year and age group. Calculated as number of unique visits (administrations) divided by number of unique members with a visit (patients). Use the filters at the top to select a different procedure code to be represented.</t>
  </si>
  <si>
    <t>Table of the number of administrations per patient by year and sex. Calculated as number of unique visits (administrations) divided by number of unique members with a visit (patients). Use the filter at the top to select a different HCPCS code to be represented.</t>
  </si>
  <si>
    <t>Sum of Administrations</t>
  </si>
  <si>
    <t>Administrations per Patient</t>
  </si>
  <si>
    <t>Procedure Name</t>
  </si>
  <si>
    <t>NEGATIVE PRESSURE WOUND THERAPY &gt; 50 CM</t>
  </si>
  <si>
    <t>COMBINATION PEGINTERFERON AND RIBAVIRIN THERAPY PRESCRIBED</t>
  </si>
  <si>
    <t>Summary-adminsprpat</t>
  </si>
  <si>
    <t>AdminsPrPat-AGE-Table</t>
  </si>
  <si>
    <t>AdminsPrPat-AGE-Chart</t>
  </si>
  <si>
    <t>AdminsPrPat-SEX-Table</t>
  </si>
  <si>
    <t>AdminsPrPat-SEX-Chart</t>
  </si>
  <si>
    <t>Internal MSOC Tracking Number:</t>
  </si>
  <si>
    <t>Query Description</t>
  </si>
  <si>
    <r>
      <t xml:space="preserve">This report describes counts and prevalence of four procedure codes (see next sheet for codes queried) in the Mini-Sentinel Distributed Database. These results were generated using the Mini-Sentinel Distributed Query Tool. The queries were run against the HCPCS (Healthcare Common Coding Procedure System) Summary Table and </t>
    </r>
    <r>
      <rPr>
        <sz val="11"/>
        <color indexed="8"/>
        <rFont val="Calibri"/>
        <family val="2"/>
      </rPr>
      <t>distributed on 11/14/2011 to 14 Data Partners; this report includes information from 13 Data Partners. Queries were run in the Outpatient setting. Please review the notes below.</t>
    </r>
  </si>
  <si>
    <t>Sum of Patients</t>
  </si>
  <si>
    <t>Query requests for occurrence of codes for "Combination peginterferon and ribavirin therapy prescribed" (HCPCS code 4153F), "Cabergoline oral 0.25 MG" (HCPCS code J8515), "Mercaptopurine oral 50 MG" (HCPCS code S0108), and "Negative pressure wound therapy &gt; 50 CM" (HCPCS code 97606).</t>
  </si>
  <si>
    <t>Table of aggregate count of patients and administrations by age group, sex, and year. Use the filter at the top to select a different procedure code to be represented.</t>
  </si>
  <si>
    <t xml:space="preserve">Counts of members cannot be aggregated across years or HCPCS codes. Doing so will result in double-counting of members. For example, members with a specific procedure in 2007 may also have the same procedure in 2008. Adding those years would double-count that person. Also, a member with a procedure in 2007 may also have had a second type of procedure in 2007. Adding across those 2 codes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</si>
  <si>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Mini_Sentinel website (http://mini-sentinel.org/) for more details.
If you are using a web page screen reader and are unable to access this document, please contact the Mini-Sentinel Operations Center for assistance at info@mini-sentinel.org.</t>
  </si>
  <si>
    <t>Disclaimer</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</si>
  <si>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</si>
  <si>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</si>
  <si>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</si>
  <si>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</si>
  <si>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</si>
  <si>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</si>
  <si>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</si>
  <si>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</si>
  <si>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</si>
  <si>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</si>
  <si>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</si>
  <si>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Assessments - For Patients and Consumers</t>
  </si>
  <si>
    <t>Assessments - For Industry</t>
  </si>
  <si>
    <t>MSY3_STR5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</si>
</sst>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theme="1"/>
      <name val="Calibri"/>
      <family val="2"/>
    </font>
    <font>
      <sz val="11"/>
      <color indexed="8"/>
      <name val="Calibri"/>
      <family val="2"/>
    </font>
    <font>
      <b/>
      <u val="single"/>
      <sz val="11"/>
      <name val="Calibri"/>
      <family val="2"/>
    </font>
    <font>
      <sz val="10"/>
      <color indexed="8"/>
      <name val="Calibri"/>
      <family val="2"/>
    </font>
    <font>
      <sz val="8.4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thin">
        <color indexed="8"/>
      </top>
      <bottom style="thin">
        <color rgb="FF999999"/>
      </bottom>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indexed="8"/>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color indexed="63"/>
      </left>
      <right>
        <color indexed="63"/>
      </right>
      <top style="thin">
        <color rgb="FF999999"/>
      </top>
      <bottom>
        <color indexed="63"/>
      </bottom>
    </border>
    <border>
      <left>
        <color indexed="63"/>
      </left>
      <right>
        <color indexed="63"/>
      </right>
      <top>
        <color indexed="63"/>
      </top>
      <bottom style="thin">
        <color rgb="FF999999"/>
      </bottom>
    </border>
    <border>
      <left style="thin">
        <color indexed="8"/>
      </left>
      <right style="thin"/>
      <top style="medium">
        <color indexed="8"/>
      </top>
      <bottom style="thin">
        <color rgb="FF999999"/>
      </bottom>
    </border>
    <border>
      <left style="thin">
        <color rgb="FF999999"/>
      </left>
      <right style="thin"/>
      <top style="medium">
        <color indexed="8"/>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3" fontId="0" fillId="0" borderId="0" xfId="0" applyNumberFormat="1" applyAlignment="1">
      <alignment/>
    </xf>
    <xf numFmtId="2" fontId="0" fillId="0" borderId="0" xfId="0" applyNumberFormat="1" applyAlignment="1">
      <alignment/>
    </xf>
    <xf numFmtId="0" fontId="0" fillId="0" borderId="12" xfId="0" applyBorder="1" applyAlignment="1">
      <alignment/>
    </xf>
    <xf numFmtId="0" fontId="0" fillId="0" borderId="13" xfId="0" applyBorder="1" applyAlignment="1">
      <alignment/>
    </xf>
    <xf numFmtId="0" fontId="0" fillId="0" borderId="0" xfId="0" applyFill="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5"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52" applyFont="1" applyFill="1" applyBorder="1" applyAlignment="1" applyProtection="1">
      <alignment horizontal="left" vertical="top"/>
      <protection/>
    </xf>
    <xf numFmtId="0" fontId="0" fillId="0" borderId="23" xfId="0" applyBorder="1" applyAlignment="1">
      <alignment/>
    </xf>
    <xf numFmtId="0" fontId="0" fillId="0" borderId="0" xfId="0" applyFill="1" applyBorder="1" applyAlignment="1">
      <alignment/>
    </xf>
    <xf numFmtId="0" fontId="43" fillId="0" borderId="22" xfId="0" applyFont="1" applyFill="1" applyBorder="1" applyAlignment="1">
      <alignment/>
    </xf>
    <xf numFmtId="0" fontId="0" fillId="0" borderId="22" xfId="0" applyFill="1" applyBorder="1" applyAlignment="1">
      <alignment/>
    </xf>
    <xf numFmtId="0" fontId="0" fillId="0" borderId="22" xfId="0" applyFill="1" applyBorder="1" applyAlignment="1">
      <alignment horizontal="left"/>
    </xf>
    <xf numFmtId="0" fontId="0" fillId="0" borderId="22" xfId="0" applyFill="1" applyBorder="1" applyAlignment="1">
      <alignment vertical="top" wrapText="1"/>
    </xf>
    <xf numFmtId="3" fontId="0" fillId="0" borderId="16" xfId="0" applyNumberFormat="1" applyBorder="1" applyAlignment="1">
      <alignment/>
    </xf>
    <xf numFmtId="3" fontId="0" fillId="0" borderId="18"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9" xfId="0" applyNumberFormat="1" applyBorder="1" applyAlignment="1">
      <alignment/>
    </xf>
    <xf numFmtId="3" fontId="0" fillId="0" borderId="21" xfId="0" applyNumberFormat="1" applyBorder="1" applyAlignment="1">
      <alignment/>
    </xf>
    <xf numFmtId="0" fontId="43" fillId="0" borderId="19" xfId="0" applyFont="1" applyFill="1" applyBorder="1" applyAlignment="1">
      <alignment/>
    </xf>
    <xf numFmtId="0" fontId="43" fillId="0" borderId="24" xfId="0" applyFont="1" applyFill="1" applyBorder="1" applyAlignment="1">
      <alignment/>
    </xf>
    <xf numFmtId="0" fontId="0" fillId="0" borderId="22" xfId="0" applyBorder="1" applyAlignment="1">
      <alignment/>
    </xf>
    <xf numFmtId="0" fontId="43" fillId="0" borderId="25" xfId="0" applyFont="1" applyBorder="1" applyAlignment="1">
      <alignment wrapText="1"/>
    </xf>
    <xf numFmtId="0" fontId="43" fillId="0" borderId="26" xfId="0" applyFont="1" applyBorder="1" applyAlignment="1">
      <alignment wrapText="1"/>
    </xf>
    <xf numFmtId="0" fontId="43" fillId="0" borderId="27" xfId="0" applyFont="1" applyBorder="1" applyAlignment="1">
      <alignment wrapText="1"/>
    </xf>
    <xf numFmtId="0" fontId="43" fillId="0" borderId="16" xfId="0" applyFont="1" applyBorder="1" applyAlignment="1">
      <alignment wrapText="1"/>
    </xf>
    <xf numFmtId="0" fontId="0" fillId="0" borderId="22" xfId="0" applyBorder="1" applyAlignment="1">
      <alignment wrapText="1"/>
    </xf>
    <xf numFmtId="0" fontId="43" fillId="0" borderId="25" xfId="0" applyFont="1" applyBorder="1" applyAlignment="1">
      <alignment wrapText="1"/>
    </xf>
    <xf numFmtId="0" fontId="2" fillId="0" borderId="22" xfId="52" applyFont="1" applyFill="1" applyBorder="1" applyAlignment="1" applyProtection="1">
      <alignment horizontal="left" vertical="top" wrapText="1"/>
      <protection/>
    </xf>
    <xf numFmtId="0" fontId="0" fillId="0" borderId="28" xfId="0" applyBorder="1" applyAlignment="1">
      <alignment horizontal="left" wrapText="1"/>
    </xf>
    <xf numFmtId="0" fontId="43" fillId="0" borderId="26" xfId="0" applyFont="1" applyBorder="1" applyAlignment="1">
      <alignment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6" fillId="0" borderId="28" xfId="0" applyFont="1" applyBorder="1" applyAlignment="1">
      <alignment vertical="top"/>
    </xf>
    <xf numFmtId="0" fontId="0" fillId="0" borderId="28" xfId="0" applyFill="1" applyBorder="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0" fillId="0" borderId="0" xfId="0" applyFont="1" applyAlignment="1">
      <alignment vertical="top" wrapText="1"/>
    </xf>
    <xf numFmtId="0" fontId="0" fillId="0" borderId="0" xfId="0" applyAlignment="1">
      <alignment vertical="top" wrapText="1"/>
    </xf>
    <xf numFmtId="0" fontId="47" fillId="0" borderId="0" xfId="0" applyFont="1" applyAlignment="1">
      <alignment wrapText="1"/>
    </xf>
    <xf numFmtId="0" fontId="47" fillId="0" borderId="0" xfId="0" applyFont="1" applyAlignment="1">
      <alignment vertical="top" wrapText="1"/>
    </xf>
    <xf numFmtId="0" fontId="43" fillId="0" borderId="30" xfId="0" applyFont="1" applyBorder="1" applyAlignment="1">
      <alignment wrapText="1"/>
    </xf>
    <xf numFmtId="0" fontId="43" fillId="0" borderId="31" xfId="0" applyFont="1" applyBorder="1" applyAlignment="1">
      <alignment wrapText="1"/>
    </xf>
    <xf numFmtId="0" fontId="43" fillId="0" borderId="32" xfId="0" applyFont="1" applyBorder="1" applyAlignment="1">
      <alignment wrapText="1"/>
    </xf>
    <xf numFmtId="0" fontId="0" fillId="0" borderId="33" xfId="0" applyBorder="1" applyAlignment="1">
      <alignment wrapText="1"/>
    </xf>
    <xf numFmtId="0" fontId="0" fillId="0" borderId="26" xfId="0" applyBorder="1" applyAlignment="1">
      <alignment wrapText="1"/>
    </xf>
    <xf numFmtId="0" fontId="0" fillId="0" borderId="27" xfId="0" applyBorder="1" applyAlignment="1">
      <alignment wrapText="1"/>
    </xf>
    <xf numFmtId="0" fontId="43" fillId="0" borderId="12" xfId="0" applyFont="1" applyBorder="1" applyAlignment="1">
      <alignment wrapText="1"/>
    </xf>
    <xf numFmtId="0" fontId="43" fillId="0" borderId="0" xfId="0" applyFont="1" applyBorder="1" applyAlignment="1">
      <alignment wrapText="1"/>
    </xf>
    <xf numFmtId="0" fontId="43" fillId="0" borderId="13" xfId="0" applyFont="1" applyBorder="1" applyAlignment="1">
      <alignment wrapText="1"/>
    </xf>
    <xf numFmtId="0" fontId="0" fillId="0" borderId="19" xfId="0" applyBorder="1" applyAlignment="1">
      <alignment wrapText="1"/>
    </xf>
    <xf numFmtId="0" fontId="0" fillId="0" borderId="21" xfId="0" applyBorder="1" applyAlignment="1">
      <alignment wrapText="1"/>
    </xf>
    <xf numFmtId="0" fontId="43" fillId="0" borderId="20" xfId="0" applyFont="1" applyBorder="1" applyAlignment="1">
      <alignment wrapText="1"/>
    </xf>
    <xf numFmtId="0" fontId="43" fillId="0" borderId="21" xfId="0" applyFont="1" applyBorder="1" applyAlignment="1">
      <alignment wrapText="1"/>
    </xf>
    <xf numFmtId="0" fontId="0" fillId="0" borderId="25" xfId="0" applyBorder="1" applyAlignment="1">
      <alignment wrapText="1"/>
    </xf>
    <xf numFmtId="0" fontId="43" fillId="0" borderId="26" xfId="0" applyFont="1" applyBorder="1" applyAlignment="1">
      <alignment wrapText="1"/>
    </xf>
    <xf numFmtId="0" fontId="43" fillId="0" borderId="34" xfId="0" applyFont="1" applyBorder="1" applyAlignment="1">
      <alignment wrapText="1"/>
    </xf>
    <xf numFmtId="0" fontId="43" fillId="0" borderId="35" xfId="0" applyFont="1" applyBorder="1" applyAlignment="1">
      <alignment wrapText="1"/>
    </xf>
    <xf numFmtId="0" fontId="43" fillId="0" borderId="36" xfId="0" applyFont="1" applyBorder="1" applyAlignment="1">
      <alignment wrapText="1"/>
    </xf>
    <xf numFmtId="0" fontId="0" fillId="0" borderId="20" xfId="0" applyBorder="1" applyAlignment="1">
      <alignment/>
    </xf>
    <xf numFmtId="0" fontId="0" fillId="0" borderId="21"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15" xfId="0" applyBorder="1" applyAlignment="1">
      <alignment/>
    </xf>
    <xf numFmtId="0" fontId="43" fillId="0" borderId="19" xfId="0" applyFont="1" applyBorder="1" applyAlignment="1">
      <alignment wrapText="1"/>
    </xf>
    <xf numFmtId="0" fontId="0" fillId="0" borderId="37" xfId="0" applyBorder="1" applyAlignment="1">
      <alignment/>
    </xf>
    <xf numFmtId="0" fontId="0" fillId="0" borderId="38"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0" fontId="0" fillId="0" borderId="37" xfId="0" applyNumberFormat="1" applyBorder="1" applyAlignment="1">
      <alignment/>
    </xf>
    <xf numFmtId="0" fontId="0" fillId="0" borderId="40" xfId="0" applyNumberFormat="1" applyBorder="1" applyAlignment="1">
      <alignment/>
    </xf>
    <xf numFmtId="0" fontId="0" fillId="0" borderId="41" xfId="0" applyBorder="1" applyAlignment="1">
      <alignment/>
    </xf>
    <xf numFmtId="0" fontId="0" fillId="0" borderId="42" xfId="0" applyBorder="1" applyAlignment="1">
      <alignment/>
    </xf>
    <xf numFmtId="0" fontId="0" fillId="0" borderId="42" xfId="0" applyNumberFormat="1" applyBorder="1" applyAlignment="1">
      <alignment/>
    </xf>
    <xf numFmtId="0" fontId="0" fillId="0" borderId="43"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47" xfId="0" applyBorder="1" applyAlignment="1">
      <alignmen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xf>
    <xf numFmtId="0" fontId="0" fillId="0" borderId="37" xfId="0" applyBorder="1" applyAlignment="1">
      <alignment wrapText="1"/>
    </xf>
    <xf numFmtId="0" fontId="0" fillId="0" borderId="38" xfId="0" applyBorder="1" applyAlignment="1">
      <alignment wrapText="1"/>
    </xf>
    <xf numFmtId="0" fontId="0" fillId="0" borderId="51" xfId="0" applyBorder="1" applyAlignment="1">
      <alignment horizontal="left"/>
    </xf>
    <xf numFmtId="2" fontId="0" fillId="0" borderId="50"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4" xfId="0" applyBorder="1" applyAlignment="1">
      <alignment/>
    </xf>
    <xf numFmtId="3" fontId="0" fillId="0" borderId="37" xfId="0" applyNumberFormat="1" applyBorder="1" applyAlignment="1">
      <alignment/>
    </xf>
    <xf numFmtId="3" fontId="0" fillId="0" borderId="54" xfId="0" applyNumberFormat="1" applyBorder="1" applyAlignment="1">
      <alignment/>
    </xf>
    <xf numFmtId="3" fontId="0" fillId="0" borderId="40"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3" fontId="0" fillId="0" borderId="45" xfId="0" applyNumberFormat="1" applyBorder="1" applyAlignment="1">
      <alignment/>
    </xf>
    <xf numFmtId="3" fontId="0" fillId="0" borderId="55" xfId="0" applyNumberFormat="1" applyBorder="1" applyAlignment="1">
      <alignment/>
    </xf>
    <xf numFmtId="3" fontId="0" fillId="0" borderId="46" xfId="0" applyNumberFormat="1" applyBorder="1" applyAlignment="1">
      <alignment/>
    </xf>
    <xf numFmtId="0" fontId="0" fillId="0" borderId="56" xfId="0" applyBorder="1" applyAlignment="1">
      <alignment/>
    </xf>
    <xf numFmtId="0" fontId="0" fillId="0" borderId="56" xfId="0" applyBorder="1" applyAlignment="1">
      <alignment wrapText="1"/>
    </xf>
    <xf numFmtId="2" fontId="0" fillId="0" borderId="37" xfId="0" applyNumberFormat="1" applyBorder="1" applyAlignment="1">
      <alignment/>
    </xf>
    <xf numFmtId="2" fontId="0" fillId="0" borderId="54" xfId="0" applyNumberFormat="1" applyBorder="1" applyAlignment="1">
      <alignment/>
    </xf>
    <xf numFmtId="2" fontId="0" fillId="0" borderId="40"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xf numFmtId="2" fontId="0" fillId="0" borderId="45" xfId="0" applyNumberFormat="1" applyBorder="1" applyAlignment="1">
      <alignment/>
    </xf>
    <xf numFmtId="2" fontId="0" fillId="0" borderId="55" xfId="0" applyNumberFormat="1" applyBorder="1" applyAlignment="1">
      <alignment/>
    </xf>
    <xf numFmtId="2" fontId="0" fillId="0" borderId="46" xfId="0" applyNumberFormat="1" applyBorder="1" applyAlignment="1">
      <alignment/>
    </xf>
    <xf numFmtId="0" fontId="0" fillId="0" borderId="57" xfId="0" applyBorder="1" applyAlignment="1">
      <alignment wrapText="1"/>
    </xf>
    <xf numFmtId="0" fontId="0" fillId="0" borderId="56"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border>
        <left style="thin">
          <color rgb="FF000000"/>
        </left>
        <right style="thin">
          <color rgb="FF000000"/>
        </right>
        <top style="medium">
          <color rgb="FF000000"/>
        </top>
      </border>
    </dxf>
    <dxf>
      <fill>
        <patternFill patternType="solid">
          <bgColor rgb="FFFFFF00"/>
        </patternFill>
      </fill>
      <border/>
    </dxf>
    <dxf>
      <alignment wrapText="1" readingOrder="0"/>
      <border/>
    </dxf>
    <dxf>
      <alignment horizontal="left" readingOrder="0"/>
      <border/>
    </dxf>
    <dxf>
      <border>
        <top style="thin">
          <color rgb="FF000000"/>
        </top>
      </border>
    </dxf>
    <dxf>
      <border>
        <right style="thin"/>
      </border>
    </dxf>
    <dxf>
      <numFmt numFmtId="2" formatCode="0.00"/>
      <border/>
    </dxf>
    <dxf>
      <border>
        <right style="thin">
          <color rgb="FF000000"/>
        </right>
        <top style="medium">
          <color rgb="FF000000"/>
        </top>
      </border>
    </dxf>
    <dxf>
      <border>
        <right style="thin">
          <color rgb="FF000000"/>
        </right>
      </border>
    </dxf>
    <dxf>
      <alignment wrapText="1" readingOrder="0"/>
      <border/>
    </dxf>
    <dxf>
      <numFmt numFmtId="3" formatCode="#,##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2.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4.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[0]NMBR-AGE-Table!PivotTable4</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0</c:v>
              </c:pt>
              <c:pt idx="7">
                <c:v>0</c:v>
              </c:pt>
              <c:pt idx="8">
                <c:v>6</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4</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6</c:v>
              </c:pt>
              <c:pt idx="5">
                <c:v>0</c:v>
              </c:pt>
              <c:pt idx="6">
                <c:v>0</c:v>
              </c:pt>
              <c:pt idx="7">
                <c:v>1</c:v>
              </c:pt>
              <c:pt idx="8">
                <c:v>4</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2</c:v>
              </c:pt>
              <c:pt idx="7">
                <c:v>3</c:v>
              </c:pt>
              <c:pt idx="8">
                <c:v>3</c:v>
              </c:pt>
              <c:pt idx="9">
                <c:v>4</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3</c:v>
              </c:pt>
              <c:pt idx="7">
                <c:v>7</c:v>
              </c:pt>
              <c:pt idx="8">
                <c:v>2</c:v>
              </c:pt>
              <c:pt idx="9">
                <c:v>2</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4</c:v>
              </c:pt>
              <c:pt idx="2">
                <c:v>0</c:v>
              </c:pt>
              <c:pt idx="3">
                <c:v>0</c:v>
              </c:pt>
              <c:pt idx="4">
                <c:v>28</c:v>
              </c:pt>
              <c:pt idx="5">
                <c:v>11</c:v>
              </c:pt>
              <c:pt idx="6">
                <c:v>25</c:v>
              </c:pt>
              <c:pt idx="7">
                <c:v>42</c:v>
              </c:pt>
              <c:pt idx="8">
                <c:v>33</c:v>
              </c:pt>
              <c:pt idx="9">
                <c:v>51</c:v>
              </c:pt>
              <c:pt idx="10">
                <c:v>48</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2</c:v>
              </c:pt>
              <c:pt idx="2">
                <c:v>6</c:v>
              </c:pt>
              <c:pt idx="3">
                <c:v>4</c:v>
              </c:pt>
              <c:pt idx="4">
                <c:v>73</c:v>
              </c:pt>
              <c:pt idx="5">
                <c:v>74</c:v>
              </c:pt>
              <c:pt idx="6">
                <c:v>60</c:v>
              </c:pt>
              <c:pt idx="7">
                <c:v>93</c:v>
              </c:pt>
              <c:pt idx="8">
                <c:v>106</c:v>
              </c:pt>
              <c:pt idx="9">
                <c:v>116</c:v>
              </c:pt>
              <c:pt idx="10">
                <c:v>98</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2</c:v>
              </c:pt>
              <c:pt idx="3">
                <c:v>1</c:v>
              </c:pt>
              <c:pt idx="4">
                <c:v>49</c:v>
              </c:pt>
              <c:pt idx="5">
                <c:v>45</c:v>
              </c:pt>
              <c:pt idx="6">
                <c:v>62</c:v>
              </c:pt>
              <c:pt idx="7">
                <c:v>68</c:v>
              </c:pt>
              <c:pt idx="8">
                <c:v>85</c:v>
              </c:pt>
              <c:pt idx="9">
                <c:v>90</c:v>
              </c:pt>
              <c:pt idx="10">
                <c:v>62</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7</c:v>
              </c:pt>
              <c:pt idx="5">
                <c:v>2</c:v>
              </c:pt>
              <c:pt idx="6">
                <c:v>1</c:v>
              </c:pt>
              <c:pt idx="7">
                <c:v>2</c:v>
              </c:pt>
              <c:pt idx="8">
                <c:v>2</c:v>
              </c:pt>
              <c:pt idx="9">
                <c:v>3</c:v>
              </c:pt>
              <c:pt idx="10">
                <c:v>6</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1</c:v>
              </c:pt>
              <c:pt idx="2">
                <c:v>0</c:v>
              </c:pt>
              <c:pt idx="3">
                <c:v>1</c:v>
              </c:pt>
              <c:pt idx="4">
                <c:v>21</c:v>
              </c:pt>
              <c:pt idx="5">
                <c:v>19</c:v>
              </c:pt>
              <c:pt idx="6">
                <c:v>21</c:v>
              </c:pt>
              <c:pt idx="7">
                <c:v>31</c:v>
              </c:pt>
              <c:pt idx="8">
                <c:v>42</c:v>
              </c:pt>
              <c:pt idx="9">
                <c:v>42</c:v>
              </c:pt>
              <c:pt idx="10">
                <c:v>43</c:v>
              </c:pt>
            </c:numLit>
          </c:val>
        </c:ser>
        <c:axId val="3329410"/>
        <c:axId val="29964691"/>
      </c:barChart>
      <c:catAx>
        <c:axId val="3329410"/>
        <c:scaling>
          <c:orientation val="minMax"/>
        </c:scaling>
        <c:axPos val="b"/>
        <c:delete val="0"/>
        <c:numFmt formatCode="General" sourceLinked="1"/>
        <c:majorTickMark val="out"/>
        <c:minorTickMark val="none"/>
        <c:tickLblPos val="nextTo"/>
        <c:spPr>
          <a:ln w="3175">
            <a:solidFill>
              <a:srgbClr val="808080"/>
            </a:solidFill>
          </a:ln>
        </c:spPr>
        <c:crossAx val="29964691"/>
        <c:crosses val="autoZero"/>
        <c:auto val="0"/>
        <c:lblOffset val="100"/>
        <c:tickLblSkip val="1"/>
        <c:noMultiLvlLbl val="0"/>
      </c:catAx>
      <c:valAx>
        <c:axId val="299646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9410"/>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[0]NMBR-SEX-Table!PivotTable4</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6</c:v>
              </c:pt>
              <c:pt idx="3">
                <c:v>3</c:v>
              </c:pt>
              <c:pt idx="4">
                <c:v>107</c:v>
              </c:pt>
              <c:pt idx="5">
                <c:v>91</c:v>
              </c:pt>
              <c:pt idx="6">
                <c:v>97</c:v>
              </c:pt>
              <c:pt idx="7">
                <c:v>143</c:v>
              </c:pt>
              <c:pt idx="8">
                <c:v>148</c:v>
              </c:pt>
              <c:pt idx="9">
                <c:v>178</c:v>
              </c:pt>
              <c:pt idx="10">
                <c:v>151</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2</c:v>
              </c:pt>
              <c:pt idx="3">
                <c:v>3</c:v>
              </c:pt>
              <c:pt idx="4">
                <c:v>86</c:v>
              </c:pt>
              <c:pt idx="5">
                <c:v>65</c:v>
              </c:pt>
              <c:pt idx="6">
                <c:v>78</c:v>
              </c:pt>
              <c:pt idx="7">
                <c:v>105</c:v>
              </c:pt>
              <c:pt idx="8">
                <c:v>139</c:v>
              </c:pt>
              <c:pt idx="9">
                <c:v>130</c:v>
              </c:pt>
              <c:pt idx="10">
                <c:v>107</c:v>
              </c:pt>
            </c:numLit>
          </c:val>
        </c:ser>
        <c:axId val="1246764"/>
        <c:axId val="11220877"/>
      </c:barChart>
      <c:catAx>
        <c:axId val="1246764"/>
        <c:scaling>
          <c:orientation val="minMax"/>
        </c:scaling>
        <c:axPos val="b"/>
        <c:delete val="0"/>
        <c:numFmt formatCode="General" sourceLinked="1"/>
        <c:majorTickMark val="out"/>
        <c:minorTickMark val="none"/>
        <c:tickLblPos val="nextTo"/>
        <c:spPr>
          <a:ln w="3175">
            <a:solidFill>
              <a:srgbClr val="808080"/>
            </a:solidFill>
          </a:ln>
        </c:spPr>
        <c:crossAx val="11220877"/>
        <c:crosses val="autoZero"/>
        <c:auto val="0"/>
        <c:lblOffset val="100"/>
        <c:tickLblSkip val="1"/>
        <c:noMultiLvlLbl val="0"/>
      </c:catAx>
      <c:valAx>
        <c:axId val="112208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6764"/>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[0]AdminsPrPat-AGE-Table!PivotTable1</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1</c:v>
              </c:pt>
              <c:pt idx="6">
                <c:v>0</c:v>
              </c:pt>
              <c:pt idx="7">
                <c:v>0</c:v>
              </c:pt>
              <c:pt idx="8">
                <c:v>1.1666666666666667</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1.75</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0</c:v>
              </c:pt>
              <c:pt idx="7">
                <c:v>1</c:v>
              </c:pt>
              <c:pt idx="8">
                <c:v>1</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1</c:v>
              </c:pt>
              <c:pt idx="7">
                <c:v>1</c:v>
              </c:pt>
              <c:pt idx="8">
                <c:v>1</c:v>
              </c:pt>
              <c:pt idx="9">
                <c:v>1.5</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1.6666666666666667</c:v>
              </c:pt>
              <c:pt idx="5">
                <c:v>1.5</c:v>
              </c:pt>
              <c:pt idx="6">
                <c:v>2</c:v>
              </c:pt>
              <c:pt idx="7">
                <c:v>2.2857142857142856</c:v>
              </c:pt>
              <c:pt idx="8">
                <c:v>1.5</c:v>
              </c:pt>
              <c:pt idx="9">
                <c:v>1</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2.5</c:v>
              </c:pt>
              <c:pt idx="2">
                <c:v>0</c:v>
              </c:pt>
              <c:pt idx="3">
                <c:v>0</c:v>
              </c:pt>
              <c:pt idx="4">
                <c:v>1.8928571428571428</c:v>
              </c:pt>
              <c:pt idx="5">
                <c:v>2</c:v>
              </c:pt>
              <c:pt idx="6">
                <c:v>1.6</c:v>
              </c:pt>
              <c:pt idx="7">
                <c:v>1.8095238095238095</c:v>
              </c:pt>
              <c:pt idx="8">
                <c:v>2.0606060606060606</c:v>
              </c:pt>
              <c:pt idx="9">
                <c:v>2.5686274509803924</c:v>
              </c:pt>
              <c:pt idx="10">
                <c:v>2.3541666666666665</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4.5</c:v>
              </c:pt>
              <c:pt idx="2">
                <c:v>3.5</c:v>
              </c:pt>
              <c:pt idx="3">
                <c:v>1.5</c:v>
              </c:pt>
              <c:pt idx="4">
                <c:v>3.958904109589041</c:v>
              </c:pt>
              <c:pt idx="5">
                <c:v>2.527027027027027</c:v>
              </c:pt>
              <c:pt idx="6">
                <c:v>3.2666666666666666</c:v>
              </c:pt>
              <c:pt idx="7">
                <c:v>2.6021505376344085</c:v>
              </c:pt>
              <c:pt idx="8">
                <c:v>2.792452830188679</c:v>
              </c:pt>
              <c:pt idx="9">
                <c:v>2.8879310344827585</c:v>
              </c:pt>
              <c:pt idx="10">
                <c:v>2.5918367346938775</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4</c:v>
              </c:pt>
              <c:pt idx="3">
                <c:v>1</c:v>
              </c:pt>
              <c:pt idx="4">
                <c:v>4.448979591836735</c:v>
              </c:pt>
              <c:pt idx="5">
                <c:v>3.0444444444444443</c:v>
              </c:pt>
              <c:pt idx="6">
                <c:v>5</c:v>
              </c:pt>
              <c:pt idx="7">
                <c:v>4.617647058823529</c:v>
              </c:pt>
              <c:pt idx="8">
                <c:v>4.211764705882353</c:v>
              </c:pt>
              <c:pt idx="9">
                <c:v>3.7444444444444445</c:v>
              </c:pt>
              <c:pt idx="10">
                <c:v>4.225806451612903</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1.1428571428571428</c:v>
              </c:pt>
              <c:pt idx="5">
                <c:v>1</c:v>
              </c:pt>
              <c:pt idx="6">
                <c:v>1</c:v>
              </c:pt>
              <c:pt idx="7">
                <c:v>1</c:v>
              </c:pt>
              <c:pt idx="8">
                <c:v>2</c:v>
              </c:pt>
              <c:pt idx="9">
                <c:v>1</c:v>
              </c:pt>
              <c:pt idx="10">
                <c:v>1.5</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1</c:v>
              </c:pt>
              <c:pt idx="2">
                <c:v>0</c:v>
              </c:pt>
              <c:pt idx="3">
                <c:v>3</c:v>
              </c:pt>
              <c:pt idx="4">
                <c:v>2.380952380952381</c:v>
              </c:pt>
              <c:pt idx="5">
                <c:v>3.526315789473684</c:v>
              </c:pt>
              <c:pt idx="6">
                <c:v>2.5714285714285716</c:v>
              </c:pt>
              <c:pt idx="7">
                <c:v>3.806451612903226</c:v>
              </c:pt>
              <c:pt idx="8">
                <c:v>4.0476190476190474</c:v>
              </c:pt>
              <c:pt idx="9">
                <c:v>4.380952380952381</c:v>
              </c:pt>
              <c:pt idx="10">
                <c:v>3.6744186046511627</c:v>
              </c:pt>
            </c:numLit>
          </c:val>
        </c:ser>
        <c:axId val="33879030"/>
        <c:axId val="36475815"/>
      </c:barChart>
      <c:catAx>
        <c:axId val="33879030"/>
        <c:scaling>
          <c:orientation val="minMax"/>
        </c:scaling>
        <c:axPos val="b"/>
        <c:delete val="0"/>
        <c:numFmt formatCode="General" sourceLinked="1"/>
        <c:majorTickMark val="out"/>
        <c:minorTickMark val="none"/>
        <c:tickLblPos val="nextTo"/>
        <c:spPr>
          <a:ln w="3175">
            <a:solidFill>
              <a:srgbClr val="808080"/>
            </a:solidFill>
          </a:ln>
        </c:spPr>
        <c:crossAx val="36475815"/>
        <c:crosses val="autoZero"/>
        <c:auto val="0"/>
        <c:lblOffset val="100"/>
        <c:tickLblSkip val="1"/>
        <c:noMultiLvlLbl val="0"/>
      </c:catAx>
      <c:valAx>
        <c:axId val="3647581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79030"/>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[0]AdminsPrPat-SEX-Table!PivotTable1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2</c:v>
              </c:pt>
              <c:pt idx="2">
                <c:v>2.3333333333333335</c:v>
              </c:pt>
              <c:pt idx="3">
                <c:v>2</c:v>
              </c:pt>
              <c:pt idx="4">
                <c:v>3.149532710280374</c:v>
              </c:pt>
              <c:pt idx="5">
                <c:v>2.098901098901099</c:v>
              </c:pt>
              <c:pt idx="6">
                <c:v>3.350515463917526</c:v>
              </c:pt>
              <c:pt idx="7">
                <c:v>2.874125874125874</c:v>
              </c:pt>
              <c:pt idx="8">
                <c:v>3.0675675675675675</c:v>
              </c:pt>
              <c:pt idx="9">
                <c:v>2.898876404494382</c:v>
              </c:pt>
              <c:pt idx="10">
                <c:v>2.8741721854304636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3.8</c:v>
              </c:pt>
              <c:pt idx="2">
                <c:v>7.5</c:v>
              </c:pt>
              <c:pt idx="3">
                <c:v>1.3333333333333333</c:v>
              </c:pt>
              <c:pt idx="4">
                <c:v>3.5</c:v>
              </c:pt>
              <c:pt idx="5">
                <c:v>3.5384615384615383</c:v>
              </c:pt>
              <c:pt idx="6">
                <c:v>3.6538461538461537</c:v>
              </c:pt>
              <c:pt idx="7">
                <c:v>3.447619047619048</c:v>
              </c:pt>
              <c:pt idx="8">
                <c:v>3.352517985611511</c:v>
              </c:pt>
              <c:pt idx="9">
                <c:v>3.707692307692308</c:v>
              </c:pt>
              <c:pt idx="10">
                <c:v>3.383177570093458</c:v>
              </c:pt>
            </c:numLit>
          </c:val>
        </c:ser>
        <c:axId val="59846880"/>
        <c:axId val="1751009"/>
      </c:barChart>
      <c:catAx>
        <c:axId val="59846880"/>
        <c:scaling>
          <c:orientation val="minMax"/>
        </c:scaling>
        <c:axPos val="b"/>
        <c:delete val="0"/>
        <c:numFmt formatCode="General" sourceLinked="1"/>
        <c:majorTickMark val="out"/>
        <c:minorTickMark val="none"/>
        <c:tickLblPos val="nextTo"/>
        <c:spPr>
          <a:ln w="3175">
            <a:solidFill>
              <a:srgbClr val="808080"/>
            </a:solidFill>
          </a:ln>
        </c:spPr>
        <c:crossAx val="1751009"/>
        <c:crosses val="autoZero"/>
        <c:auto val="0"/>
        <c:lblOffset val="100"/>
        <c:tickLblSkip val="1"/>
        <c:noMultiLvlLbl val="0"/>
      </c:catAx>
      <c:valAx>
        <c:axId val="175100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846880"/>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13</xdr:col>
      <xdr:colOff>600075</xdr:colOff>
      <xdr:row>29</xdr:row>
      <xdr:rowOff>171450</xdr:rowOff>
    </xdr:to>
    <xdr:graphicFrame>
      <xdr:nvGraphicFramePr>
        <xdr:cNvPr id="1" name="Chart 1"/>
        <xdr:cNvGraphicFramePr/>
      </xdr:nvGraphicFramePr>
      <xdr:xfrm>
        <a:off x="9525" y="476250"/>
        <a:ext cx="8515350" cy="4953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95250</xdr:rowOff>
    </xdr:from>
    <xdr:to>
      <xdr:col>13</xdr:col>
      <xdr:colOff>523875</xdr:colOff>
      <xdr:row>31</xdr:row>
      <xdr:rowOff>161925</xdr:rowOff>
    </xdr:to>
    <xdr:graphicFrame>
      <xdr:nvGraphicFramePr>
        <xdr:cNvPr id="1" name="Chart 1"/>
        <xdr:cNvGraphicFramePr/>
      </xdr:nvGraphicFramePr>
      <xdr:xfrm>
        <a:off x="19050" y="466725"/>
        <a:ext cx="8429625" cy="5314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104775</xdr:rowOff>
    </xdr:from>
    <xdr:to>
      <xdr:col>13</xdr:col>
      <xdr:colOff>400050</xdr:colOff>
      <xdr:row>29</xdr:row>
      <xdr:rowOff>47625</xdr:rowOff>
    </xdr:to>
    <xdr:graphicFrame>
      <xdr:nvGraphicFramePr>
        <xdr:cNvPr id="1" name="Chart 1"/>
        <xdr:cNvGraphicFramePr/>
      </xdr:nvGraphicFramePr>
      <xdr:xfrm>
        <a:off x="123825" y="476250"/>
        <a:ext cx="8277225" cy="4829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142875</xdr:rowOff>
    </xdr:from>
    <xdr:to>
      <xdr:col>13</xdr:col>
      <xdr:colOff>457200</xdr:colOff>
      <xdr:row>29</xdr:row>
      <xdr:rowOff>85725</xdr:rowOff>
    </xdr:to>
    <xdr:graphicFrame>
      <xdr:nvGraphicFramePr>
        <xdr:cNvPr id="1" name="Chart 1"/>
        <xdr:cNvGraphicFramePr/>
      </xdr:nvGraphicFramePr>
      <xdr:xfrm>
        <a:off x="161925" y="514350"/>
        <a:ext cx="8220075" cy="4829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21">
        <s v="AZATHIOPRINE ORAL 50 MG"/>
        <s v="CABERGOLINE ORAL 0.25 MG"/>
        <s v="MERCAPTOPURINE ORAL 50 MG"/>
        <s v="COMBINATION PEGINTERFERON AND RIBAVIRIN THERAPY PRESCRIBED"/>
        <s v="WND CARE SET NEG PRSS WND TX PUMP"/>
        <s v="NEG PRESS WOUND TX, &amp;gt; 50 CM        "/>
        <s v="NEG PRESS WOUND TX, &amp;lt; 50 CM        "/>
        <s v="NEG PRESS WOUND TX, &amp;gt; 50 CM"/>
        <s v="CANISTER DISPBL USED W/SUCTN PUMP  "/>
        <s v="WND CARE SET NEG PRSS WND TX PUMP  "/>
        <s v="NEG PRESS WOUND TX &gt; 50 CM"/>
        <s v="NEG PRESS WOUND TX, &amp;lt; 50 CM"/>
        <s v="AZATHIOPRINE ORAL 50 MG            "/>
        <s v="NEG PRESS WOUND TX &lt; 50 CM"/>
        <s v="CANISTER DISPBL USED W/SUCTN PUMP"/>
        <s v="COMBO PEGINTF/RIB RX"/>
        <s v="NEG PRESS WOUND TX &lt; 50 CM        "/>
        <s v="NEG PRESS WOUND TX &gt; 50 CM        "/>
        <s v="NEG PRSS WND TX PUMP STATN/PRTBL"/>
        <s v="COMBINATION PEGINTERFERON AND RIBAVIRIN THERAPY PRESCRIBED PEGINTF/RIB RX"/>
        <s v="NEG PRSS WND TX PUMP STATN/PRTBL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CANISTER DISPBL USED W/SUCTN PUMP"/>
        <s v="COMBINATION PEGINTERFERON AND RIBAVIRIN THERAPY PRESCRIBED PEGINTF/RIB RX"/>
        <s v="NEG PRESS WOUND TX &lt; 50 CM"/>
        <s v="NEG PRSS WND TX PUMP STATN/PRTBL"/>
        <s v="WND CARE SET NEG PRSS WND TX PUMP"/>
        <s v="NEG PRESS WOUND TX &gt; 50 CM"/>
        <s v="COMBO PEGINTF/RIB RX"/>
        <s v="AZATHIOPRINE ORAL 50 MG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rate" formula="Events/'Total Enrollment in Strata(Members)'*1000" databaseField="0"/>
    <cacheField name="evntsprpat" formula="Events/Memb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Member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37" firstHeaderRow="1" firstDataRow="2" firstDataCol="3" rowPageCount="1" colPageCount="1"/>
  <pivotFields count="12">
    <pivotField axis="axisRow" compact="0" outline="0" subtotalTop="0" showAll="0" defaultSubtotal="0">
      <items count="13">
        <item m="1" x="11"/>
        <item x="3"/>
        <item x="4"/>
        <item x="5"/>
        <item m="1" x="12"/>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21">
        <item m="1" x="14"/>
        <item m="1" x="8"/>
        <item m="1" x="7"/>
        <item m="1" x="5"/>
        <item m="1" x="11"/>
        <item m="1" x="6"/>
        <item m="1" x="18"/>
        <item m="1" x="20"/>
        <item m="1" x="4"/>
        <item m="1" x="9"/>
        <item m="1" x="13"/>
        <item m="1" x="10"/>
        <item m="1" x="17"/>
        <item m="1" x="16"/>
        <item x="0"/>
        <item x="1"/>
        <item x="2"/>
        <item m="1" x="15"/>
        <item m="1" x="12"/>
        <item m="1" x="19"/>
        <item x="3"/>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1"/>
      <x/>
    </i>
    <i r="1">
      <x v="2"/>
      <x v="1"/>
    </i>
    <i r="1">
      <x v="3"/>
      <x/>
    </i>
    <i r="2">
      <x v="1"/>
    </i>
    <i r="1">
      <x v="5"/>
      <x/>
    </i>
    <i r="2">
      <x v="1"/>
    </i>
    <i r="1">
      <x v="6"/>
      <x/>
    </i>
    <i r="2">
      <x v="1"/>
    </i>
    <i r="1">
      <x v="7"/>
      <x/>
    </i>
    <i r="2">
      <x v="1"/>
    </i>
    <i r="1">
      <x v="8"/>
      <x/>
    </i>
    <i r="2">
      <x v="1"/>
    </i>
    <i r="1">
      <x v="9"/>
      <x/>
    </i>
    <i r="2">
      <x v="1"/>
    </i>
    <i r="1">
      <x v="11"/>
      <x/>
    </i>
    <i r="2">
      <x v="1"/>
    </i>
    <i r="1">
      <x v="12"/>
      <x/>
    </i>
    <i r="2">
      <x v="1"/>
    </i>
    <i>
      <x v="5"/>
      <x v="1"/>
      <x v="1"/>
    </i>
    <i r="1">
      <x v="5"/>
      <x/>
    </i>
    <i r="1">
      <x v="6"/>
      <x/>
    </i>
    <i r="2">
      <x v="1"/>
    </i>
    <i r="1">
      <x v="7"/>
      <x/>
    </i>
    <i r="1">
      <x v="8"/>
      <x/>
    </i>
    <i r="2">
      <x v="1"/>
    </i>
    <i r="1">
      <x v="9"/>
      <x/>
    </i>
    <i r="2">
      <x v="1"/>
    </i>
    <i r="1">
      <x v="11"/>
      <x/>
    </i>
    <i r="2">
      <x v="1"/>
    </i>
    <i r="1">
      <x v="12"/>
      <x/>
    </i>
    <i r="2">
      <x v="1"/>
    </i>
    <i>
      <x v="6"/>
      <x v="2"/>
      <x v="1"/>
    </i>
    <i r="1">
      <x v="5"/>
      <x v="1"/>
    </i>
    <i r="1">
      <x v="6"/>
      <x/>
    </i>
    <i r="1">
      <x v="7"/>
      <x/>
    </i>
    <i r="2">
      <x v="1"/>
    </i>
    <i r="1">
      <x v="8"/>
      <x/>
    </i>
    <i r="2">
      <x v="1"/>
    </i>
    <i r="1">
      <x v="9"/>
      <x/>
    </i>
    <i r="2">
      <x v="1"/>
    </i>
    <i r="1">
      <x v="11"/>
      <x/>
    </i>
    <i r="2">
      <x v="1"/>
    </i>
    <i r="1">
      <x v="12"/>
      <x/>
    </i>
    <i r="2">
      <x v="1"/>
    </i>
    <i>
      <x v="7"/>
      <x v="2"/>
      <x/>
    </i>
    <i r="1">
      <x v="3"/>
      <x v="1"/>
    </i>
    <i r="1">
      <x v="5"/>
      <x/>
    </i>
    <i r="2">
      <x v="1"/>
    </i>
    <i r="1">
      <x v="6"/>
      <x/>
    </i>
    <i r="1">
      <x v="7"/>
      <x/>
    </i>
    <i r="2">
      <x v="1"/>
    </i>
    <i r="1">
      <x v="8"/>
      <x/>
    </i>
    <i r="2">
      <x v="1"/>
    </i>
    <i r="1">
      <x v="9"/>
      <x/>
    </i>
    <i r="2">
      <x v="1"/>
    </i>
    <i r="1">
      <x v="11"/>
      <x/>
    </i>
    <i r="2">
      <x v="1"/>
    </i>
    <i r="1">
      <x v="12"/>
      <x/>
    </i>
    <i r="2">
      <x v="1"/>
    </i>
    <i>
      <x v="8"/>
      <x v="1"/>
      <x/>
    </i>
    <i r="2">
      <x v="1"/>
    </i>
    <i r="1">
      <x v="2"/>
      <x/>
    </i>
    <i r="2">
      <x v="1"/>
    </i>
    <i r="1">
      <x v="3"/>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3"/>
      <x/>
    </i>
    <i r="1">
      <x v="5"/>
      <x/>
    </i>
    <i r="1">
      <x v="6"/>
      <x/>
    </i>
    <i r="2">
      <x v="1"/>
    </i>
    <i r="1">
      <x v="8"/>
      <x/>
    </i>
    <i r="2">
      <x v="1"/>
    </i>
    <i r="1">
      <x v="9"/>
      <x/>
    </i>
    <i r="2">
      <x v="1"/>
    </i>
    <i r="1">
      <x v="11"/>
      <x/>
    </i>
    <i r="2">
      <x v="1"/>
    </i>
    <i r="1">
      <x v="12"/>
      <x/>
    </i>
    <i r="2">
      <x v="1"/>
    </i>
  </rowItems>
  <colFields count="1">
    <field x="-2"/>
  </colFields>
  <colItems count="2">
    <i>
      <x/>
    </i>
    <i i="1">
      <x v="1"/>
    </i>
  </colItems>
  <pageFields count="1">
    <pageField fld="4" item="14" hier="0"/>
  </pageFields>
  <dataFields count="2">
    <dataField name="Sum of Administrations" fld="6" baseField="0" baseItem="0"/>
    <dataField name="Sum of Patients" fld="7" baseField="0" baseItem="0"/>
  </dataFields>
  <formats count="10">
    <format dxfId="0">
      <pivotArea outline="0" fieldPosition="0" axis="axisPage" dataOnly="0" field="4" labelOnly="1" type="button"/>
    </format>
    <format dxfId="0">
      <pivotArea outline="0" fieldPosition="255" dataOnly="0" field="5" labelOnly="1" type="button"/>
    </format>
    <format dxfId="1">
      <pivotArea outline="0" fieldPosition="0" dataOnly="0">
        <references count="1">
          <reference field="4" count="1">
            <x v="13"/>
          </reference>
        </references>
      </pivotArea>
    </format>
    <format dxfId="2">
      <pivotArea outline="0" fieldPosition="0" axis="axisPage" dataOnly="0" field="4" labelOnly="1" type="button"/>
    </format>
    <format dxfId="3">
      <pivotArea outline="0" fieldPosition="0" axis="axisPage" dataOnly="0" field="4" labelOnly="1" type="button"/>
    </format>
    <format dxfId="2">
      <pivotArea outline="0" fieldPosition="0" dataOnly="0" labelOnly="1">
        <references count="1">
          <reference field="4" count="1">
            <x v="14"/>
          </reference>
        </references>
      </pivotArea>
    </format>
    <format dxfId="3">
      <pivotArea outline="0" fieldPosition="0" dataOnly="0" labelOnly="1">
        <references count="1">
          <reference field="4" count="1">
            <x v="14"/>
          </reference>
        </references>
      </pivotArea>
    </format>
    <format dxfId="4">
      <pivotArea outline="0" fieldPosition="0" axis="axisPage" dataOnly="0" field="4" labelOnly="1" type="button"/>
    </format>
    <format dxfId="5">
      <pivotArea outline="0" fieldPosition="0" axis="axisPage" dataOnly="0" field="4" labelOnly="1" type="button"/>
    </format>
    <format dxfId="5">
      <pivotArea outline="0" fieldPosition="0" dataOnly="0" labelOnly="1">
        <references count="1">
          <reference field="4" count="1">
            <x v="14"/>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37" firstHeaderRow="2" firstDataRow="2" firstDataCol="3" rowPageCount="1" colPageCount="1"/>
  <pivotFields count="14">
    <pivotField axis="axisRow" compact="0" outline="0" subtotalTop="0" showAll="0" defaultSubtotal="0">
      <items count="13">
        <item m="1" x="11"/>
        <item m="1" x="12"/>
        <item x="3"/>
        <item x="4"/>
        <item x="5"/>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12">
        <item m="1" x="4"/>
        <item m="1" x="6"/>
        <item m="1" x="9"/>
        <item m="1" x="7"/>
        <item m="1" x="8"/>
        <item x="0"/>
        <item x="1"/>
        <item x="2"/>
        <item m="1" x="10"/>
        <item m="1" x="11"/>
        <item m="1" x="5"/>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2"/>
      <x/>
    </i>
    <i r="1">
      <x v="3"/>
      <x v="1"/>
    </i>
    <i r="1">
      <x v="4"/>
      <x/>
    </i>
    <i r="2">
      <x v="1"/>
    </i>
    <i r="1">
      <x v="5"/>
      <x/>
    </i>
    <i r="2">
      <x v="1"/>
    </i>
    <i r="1">
      <x v="6"/>
      <x/>
    </i>
    <i r="2">
      <x v="1"/>
    </i>
    <i r="1">
      <x v="7"/>
      <x/>
    </i>
    <i r="2">
      <x v="1"/>
    </i>
    <i r="1">
      <x v="8"/>
      <x/>
    </i>
    <i r="2">
      <x v="1"/>
    </i>
    <i r="1">
      <x v="9"/>
      <x/>
    </i>
    <i r="2">
      <x v="1"/>
    </i>
    <i r="1">
      <x v="11"/>
      <x/>
    </i>
    <i r="2">
      <x v="1"/>
    </i>
    <i r="1">
      <x v="12"/>
      <x/>
    </i>
    <i r="2">
      <x v="1"/>
    </i>
    <i>
      <x v="5"/>
      <x v="2"/>
      <x v="1"/>
    </i>
    <i r="1">
      <x v="5"/>
      <x/>
    </i>
    <i r="1">
      <x v="6"/>
      <x/>
    </i>
    <i r="2">
      <x v="1"/>
    </i>
    <i r="1">
      <x v="7"/>
      <x/>
    </i>
    <i r="1">
      <x v="8"/>
      <x/>
    </i>
    <i r="2">
      <x v="1"/>
    </i>
    <i r="1">
      <x v="9"/>
      <x/>
    </i>
    <i r="2">
      <x v="1"/>
    </i>
    <i r="1">
      <x v="11"/>
      <x/>
    </i>
    <i r="2">
      <x v="1"/>
    </i>
    <i r="1">
      <x v="12"/>
      <x/>
    </i>
    <i r="2">
      <x v="1"/>
    </i>
    <i>
      <x v="6"/>
      <x v="3"/>
      <x v="1"/>
    </i>
    <i r="1">
      <x v="5"/>
      <x v="1"/>
    </i>
    <i r="1">
      <x v="6"/>
      <x/>
    </i>
    <i r="1">
      <x v="7"/>
      <x/>
    </i>
    <i r="2">
      <x v="1"/>
    </i>
    <i r="1">
      <x v="8"/>
      <x/>
    </i>
    <i r="2">
      <x v="1"/>
    </i>
    <i r="1">
      <x v="9"/>
      <x/>
    </i>
    <i r="2">
      <x v="1"/>
    </i>
    <i r="1">
      <x v="11"/>
      <x/>
    </i>
    <i r="2">
      <x v="1"/>
    </i>
    <i r="1">
      <x v="12"/>
      <x/>
    </i>
    <i r="2">
      <x v="1"/>
    </i>
    <i>
      <x v="7"/>
      <x v="3"/>
      <x/>
    </i>
    <i r="1">
      <x v="4"/>
      <x v="1"/>
    </i>
    <i r="1">
      <x v="5"/>
      <x/>
    </i>
    <i r="2">
      <x v="1"/>
    </i>
    <i r="1">
      <x v="6"/>
      <x/>
    </i>
    <i r="1">
      <x v="7"/>
      <x/>
    </i>
    <i r="2">
      <x v="1"/>
    </i>
    <i r="1">
      <x v="8"/>
      <x/>
    </i>
    <i r="2">
      <x v="1"/>
    </i>
    <i r="1">
      <x v="9"/>
      <x/>
    </i>
    <i r="2">
      <x v="1"/>
    </i>
    <i r="1">
      <x v="11"/>
      <x/>
    </i>
    <i r="2">
      <x v="1"/>
    </i>
    <i r="1">
      <x v="12"/>
      <x/>
    </i>
    <i r="2">
      <x v="1"/>
    </i>
    <i>
      <x v="8"/>
      <x v="2"/>
      <x/>
    </i>
    <i r="2">
      <x v="1"/>
    </i>
    <i r="1">
      <x v="3"/>
      <x/>
    </i>
    <i r="2">
      <x v="1"/>
    </i>
    <i r="1">
      <x v="4"/>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4"/>
      <x/>
    </i>
    <i r="1">
      <x v="5"/>
      <x/>
    </i>
    <i r="1">
      <x v="6"/>
      <x/>
    </i>
    <i r="2">
      <x v="1"/>
    </i>
    <i r="1">
      <x v="8"/>
      <x/>
    </i>
    <i r="2">
      <x v="1"/>
    </i>
    <i r="1">
      <x v="9"/>
      <x/>
    </i>
    <i r="2">
      <x v="1"/>
    </i>
    <i r="1">
      <x v="11"/>
      <x/>
    </i>
    <i r="2">
      <x v="1"/>
    </i>
    <i r="1">
      <x v="12"/>
      <x/>
    </i>
    <i r="2">
      <x v="1"/>
    </i>
  </rowItems>
  <colItems count="1">
    <i/>
  </colItems>
  <pageFields count="1">
    <pageField fld="4" item="5" hier="0"/>
  </pageFields>
  <dataFields count="1">
    <dataField name="Administrations per Patient" fld="13" baseField="0" baseItem="0"/>
  </dataFields>
  <formats count="10">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255" dataOnly="0" field="5" labelOnly="1" type="button"/>
    </format>
    <format dxfId="8">
      <pivotArea outline="0" fieldPosition="0" axis="axisPage" dataOnly="0" field="4" labelOnly="1" type="button"/>
    </format>
    <format dxfId="8">
      <pivotArea outline="0" fieldPosition="0" dataOnly="0" labelOnly="1">
        <references count="1">
          <reference field="4" count="1">
            <x v="5"/>
          </reference>
        </references>
      </pivotArea>
    </format>
    <format dxfId="2">
      <pivotArea outline="0" fieldPosition="0" dataOnly="0" labelOnly="1" type="origin"/>
    </format>
    <format dxfId="3">
      <pivotArea outline="0" fieldPosition="0" dataOnly="0" labelOnly="1">
        <references count="1">
          <reference field="4" count="1">
            <x v="5"/>
          </reference>
        </references>
      </pivotArea>
    </format>
    <format dxfId="9">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5" applyNumberFormats="0" applyBorderFormats="0" applyFontFormats="0" applyPatternFormats="0" applyAlignmentFormats="0" applyWidthHeightFormats="0" dataCaption="Data" errorCaption="---" showError="1" missingCaption="0" showMissing="1" enableDrill="0" preserveFormatting="1" rowGrandTotals="0" colGrandTotals="0" itemPrintTitles="1" compactData="0" updatedVersion="2" indent="0" showMemberPropertyTips="1">
  <location ref="A6:K18" firstHeaderRow="1" firstDataRow="2" firstDataCol="1" rowPageCount="1" colPageCount="1"/>
  <pivotFields count="12">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Sum of Patients" fld="7" baseField="0" baseItem="0" numFmtId="3"/>
  </dataFields>
  <formats count="7">
    <format dxfId="0">
      <pivotArea outline="0" fieldPosition="0" axis="axisPage" dataOnly="0" field="4" labelOnly="1" type="button"/>
    </format>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6:C18" firstHeaderRow="1" firstDataRow="2" firstDataCol="1" rowPageCount="1" colPageCount="1"/>
  <pivotFields count="12">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Sum of Patients" fld="7" baseField="0" baseItem="0" numFmtId="3"/>
  </dataFields>
  <formats count="5">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11">
      <pivotArea outline="0" fieldPosition="0" axis="axisPage" dataOnly="0" field="4" labelOnly="1" type="button"/>
    </format>
    <format dxfId="11">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K18" firstHeaderRow="1" firstDataRow="2" firstDataCol="1" rowPageCount="1" colPageCount="1"/>
  <pivotFields count="13">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Administrations per Patient" fld="12" baseField="0" baseItem="0" numFmtId="2"/>
  </dataFields>
  <formats count="8">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8" firstHeaderRow="1" firstDataRow="2" firstDataCol="1" rowPageCount="1" colPageCount="1"/>
  <pivotFields count="13">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Administrations per Patient" fld="12" baseField="0" baseItem="0" numFmtId="2"/>
  </dataFields>
  <formats count="9">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 dxfId="2">
      <pivotArea outline="0" fieldPosition="0" axis="axisPage" dataOnly="0" field="4"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2" sqref="A12"/>
    </sheetView>
  </sheetViews>
  <sheetFormatPr defaultColWidth="9.140625" defaultRowHeight="15"/>
  <cols>
    <col min="1" max="1" width="100.7109375" style="0" customWidth="1"/>
  </cols>
  <sheetData>
    <row r="1" ht="18">
      <c r="A1" s="52" t="s">
        <v>64</v>
      </c>
    </row>
    <row r="2" ht="14.25">
      <c r="A2" s="51"/>
    </row>
    <row r="3" ht="15">
      <c r="A3" s="59" t="s">
        <v>76</v>
      </c>
    </row>
    <row r="4" ht="9.75" customHeight="1">
      <c r="A4" s="53"/>
    </row>
    <row r="5" ht="28.5">
      <c r="A5" s="54" t="s">
        <v>65</v>
      </c>
    </row>
    <row r="6" ht="15" customHeight="1">
      <c r="A6" s="54" t="s">
        <v>66</v>
      </c>
    </row>
    <row r="7" ht="28.5">
      <c r="A7" s="55" t="s">
        <v>67</v>
      </c>
    </row>
    <row r="8" ht="42.75">
      <c r="A8" s="54" t="s">
        <v>68</v>
      </c>
    </row>
    <row r="9" ht="42.75">
      <c r="A9" s="54" t="s">
        <v>69</v>
      </c>
    </row>
    <row r="10" ht="28.5">
      <c r="A10" s="56" t="s">
        <v>75</v>
      </c>
    </row>
    <row r="11" ht="28.5">
      <c r="A11" s="53" t="s">
        <v>70</v>
      </c>
    </row>
    <row r="12" ht="15" customHeight="1">
      <c r="A12" s="51"/>
    </row>
    <row r="13" ht="15">
      <c r="A13" s="60" t="s">
        <v>77</v>
      </c>
    </row>
    <row r="14" ht="9.75" customHeight="1">
      <c r="A14" s="57"/>
    </row>
    <row r="15" ht="114.75">
      <c r="A15" s="57" t="s">
        <v>71</v>
      </c>
    </row>
    <row r="16" ht="9.75" customHeight="1">
      <c r="A16" s="57"/>
    </row>
    <row r="17" ht="78.75" customHeight="1">
      <c r="A17" s="57" t="s">
        <v>72</v>
      </c>
    </row>
    <row r="18" ht="9.75" customHeight="1">
      <c r="A18" s="57"/>
    </row>
    <row r="19" ht="86.25">
      <c r="A19" s="58" t="s">
        <v>73</v>
      </c>
    </row>
    <row r="20" ht="9.75" customHeight="1">
      <c r="A20" s="57"/>
    </row>
    <row r="21" ht="72">
      <c r="A21" s="58" t="s">
        <v>74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1:K18"/>
  <sheetViews>
    <sheetView showGridLines="0" view="pageLayout" workbookViewId="0" topLeftCell="A1">
      <selection activeCell="I16" sqref="I16"/>
    </sheetView>
  </sheetViews>
  <sheetFormatPr defaultColWidth="9.140625" defaultRowHeight="15"/>
  <cols>
    <col min="1" max="1" width="23.7109375" style="0" customWidth="1"/>
    <col min="2" max="2" width="17.00390625" style="0" customWidth="1"/>
    <col min="3" max="11" width="8.421875" style="0" customWidth="1"/>
  </cols>
  <sheetData>
    <row r="1" spans="1:11" ht="15" thickBot="1">
      <c r="A1" s="21"/>
      <c r="B1" s="21"/>
      <c r="C1" s="21"/>
      <c r="D1" s="21"/>
      <c r="E1" s="21"/>
      <c r="F1" s="21"/>
      <c r="G1" s="21"/>
      <c r="H1" s="21"/>
      <c r="I1" s="21"/>
      <c r="J1" s="21"/>
      <c r="K1" s="21"/>
    </row>
    <row r="2" spans="1:11" ht="14.25">
      <c r="A2" s="67" t="str">
        <f>CONCATENATE("Table 5. ",B4," Administrations per Patient in the Outpatient Setting by Year and Age Group")</f>
        <v>Table 5. AZATHIOPRINE ORAL 50 MG Administrations per Patient in the Outpatient Setting by Year and Age Group</v>
      </c>
      <c r="B2" s="68"/>
      <c r="C2" s="68"/>
      <c r="D2" s="68"/>
      <c r="E2" s="68"/>
      <c r="F2" s="68"/>
      <c r="G2" s="72"/>
      <c r="H2" s="72"/>
      <c r="I2" s="79"/>
      <c r="J2" s="79"/>
      <c r="K2" s="80"/>
    </row>
    <row r="3" spans="1:11" ht="4.5" customHeight="1" thickBot="1">
      <c r="A3" s="41"/>
      <c r="B3" s="37"/>
      <c r="C3" s="37"/>
      <c r="D3" s="37"/>
      <c r="E3" s="37"/>
      <c r="F3" s="75"/>
      <c r="G3" s="81"/>
      <c r="H3" s="81"/>
      <c r="I3" s="81"/>
      <c r="J3" s="81"/>
      <c r="K3" s="82"/>
    </row>
    <row r="4" spans="1:11" ht="28.5">
      <c r="A4" s="120" t="s">
        <v>48</v>
      </c>
      <c r="B4" s="130" t="s">
        <v>25</v>
      </c>
      <c r="C4" s="74" t="s">
        <v>10</v>
      </c>
      <c r="D4" s="65"/>
      <c r="E4" s="65"/>
      <c r="F4" s="65"/>
      <c r="G4" s="65"/>
      <c r="H4" s="65"/>
      <c r="I4" s="81"/>
      <c r="J4" s="81"/>
      <c r="K4" s="82"/>
    </row>
    <row r="5" spans="1:11" ht="14.25">
      <c r="A5" s="2"/>
      <c r="B5" s="3"/>
      <c r="C5" s="3"/>
      <c r="D5" s="3"/>
      <c r="E5" s="3"/>
      <c r="F5" s="3"/>
      <c r="G5" s="3"/>
      <c r="H5" s="83"/>
      <c r="I5" s="83"/>
      <c r="J5" s="83"/>
      <c r="K5" s="84"/>
    </row>
    <row r="6" spans="1:11" ht="14.25">
      <c r="A6" s="88" t="s">
        <v>47</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22" t="s">
        <v>12</v>
      </c>
      <c r="C8" s="123" t="s">
        <v>12</v>
      </c>
      <c r="D8" s="123" t="s">
        <v>12</v>
      </c>
      <c r="E8" s="123" t="s">
        <v>12</v>
      </c>
      <c r="F8" s="123" t="s">
        <v>12</v>
      </c>
      <c r="G8" s="123" t="s">
        <v>12</v>
      </c>
      <c r="H8" s="123">
        <v>1</v>
      </c>
      <c r="I8" s="123">
        <v>1</v>
      </c>
      <c r="J8" s="123" t="s">
        <v>12</v>
      </c>
      <c r="K8" s="124">
        <v>1.5</v>
      </c>
    </row>
    <row r="9" spans="1:11" ht="14.25">
      <c r="A9" s="94">
        <v>2001</v>
      </c>
      <c r="B9" s="125" t="s">
        <v>12</v>
      </c>
      <c r="C9" s="5" t="s">
        <v>12</v>
      </c>
      <c r="D9" s="5" t="s">
        <v>12</v>
      </c>
      <c r="E9" s="5" t="s">
        <v>12</v>
      </c>
      <c r="F9" s="5" t="s">
        <v>12</v>
      </c>
      <c r="G9" s="5">
        <v>2.5</v>
      </c>
      <c r="H9" s="5">
        <v>4.5</v>
      </c>
      <c r="I9" s="5">
        <v>3</v>
      </c>
      <c r="J9" s="5" t="s">
        <v>12</v>
      </c>
      <c r="K9" s="126">
        <v>1</v>
      </c>
    </row>
    <row r="10" spans="1:11" ht="14.25">
      <c r="A10" s="94">
        <v>2002</v>
      </c>
      <c r="B10" s="125" t="s">
        <v>12</v>
      </c>
      <c r="C10" s="5" t="s">
        <v>12</v>
      </c>
      <c r="D10" s="5" t="s">
        <v>12</v>
      </c>
      <c r="E10" s="5" t="s">
        <v>12</v>
      </c>
      <c r="F10" s="5" t="s">
        <v>12</v>
      </c>
      <c r="G10" s="5" t="s">
        <v>12</v>
      </c>
      <c r="H10" s="5">
        <v>3.5</v>
      </c>
      <c r="I10" s="5">
        <v>4</v>
      </c>
      <c r="J10" s="5" t="s">
        <v>12</v>
      </c>
      <c r="K10" s="126" t="s">
        <v>12</v>
      </c>
    </row>
    <row r="11" spans="1:11" ht="14.25">
      <c r="A11" s="94">
        <v>2003</v>
      </c>
      <c r="B11" s="125" t="s">
        <v>12</v>
      </c>
      <c r="C11" s="5" t="s">
        <v>12</v>
      </c>
      <c r="D11" s="5" t="s">
        <v>12</v>
      </c>
      <c r="E11" s="5" t="s">
        <v>12</v>
      </c>
      <c r="F11" s="5" t="s">
        <v>12</v>
      </c>
      <c r="G11" s="5" t="s">
        <v>12</v>
      </c>
      <c r="H11" s="5">
        <v>1.5</v>
      </c>
      <c r="I11" s="5">
        <v>1</v>
      </c>
      <c r="J11" s="5" t="s">
        <v>12</v>
      </c>
      <c r="K11" s="126">
        <v>3</v>
      </c>
    </row>
    <row r="12" spans="1:11" ht="14.25">
      <c r="A12" s="94">
        <v>2004</v>
      </c>
      <c r="B12" s="125">
        <v>1</v>
      </c>
      <c r="C12" s="5">
        <v>1</v>
      </c>
      <c r="D12" s="5">
        <v>1</v>
      </c>
      <c r="E12" s="5">
        <v>2</v>
      </c>
      <c r="F12" s="5">
        <v>1.6666666666666667</v>
      </c>
      <c r="G12" s="5">
        <v>1.8928571428571428</v>
      </c>
      <c r="H12" s="5">
        <v>3.958904109589041</v>
      </c>
      <c r="I12" s="5">
        <v>4.448979591836735</v>
      </c>
      <c r="J12" s="5">
        <v>1.1428571428571428</v>
      </c>
      <c r="K12" s="126">
        <v>2.380952380952381</v>
      </c>
    </row>
    <row r="13" spans="1:11" ht="14.25">
      <c r="A13" s="94">
        <v>2005</v>
      </c>
      <c r="B13" s="125">
        <v>1</v>
      </c>
      <c r="C13" s="5" t="s">
        <v>12</v>
      </c>
      <c r="D13" s="5" t="s">
        <v>12</v>
      </c>
      <c r="E13" s="5">
        <v>1</v>
      </c>
      <c r="F13" s="5">
        <v>1.5</v>
      </c>
      <c r="G13" s="5">
        <v>2</v>
      </c>
      <c r="H13" s="5">
        <v>2.527027027027027</v>
      </c>
      <c r="I13" s="5">
        <v>3.0444444444444443</v>
      </c>
      <c r="J13" s="5">
        <v>1</v>
      </c>
      <c r="K13" s="126">
        <v>3.526315789473684</v>
      </c>
    </row>
    <row r="14" spans="1:11" ht="14.25">
      <c r="A14" s="94">
        <v>2006</v>
      </c>
      <c r="B14" s="125" t="s">
        <v>12</v>
      </c>
      <c r="C14" s="5">
        <v>1</v>
      </c>
      <c r="D14" s="5" t="s">
        <v>12</v>
      </c>
      <c r="E14" s="5">
        <v>1</v>
      </c>
      <c r="F14" s="5">
        <v>2</v>
      </c>
      <c r="G14" s="5">
        <v>1.6</v>
      </c>
      <c r="H14" s="5">
        <v>3.2666666666666666</v>
      </c>
      <c r="I14" s="5">
        <v>5</v>
      </c>
      <c r="J14" s="5">
        <v>1</v>
      </c>
      <c r="K14" s="126">
        <v>2.5714285714285716</v>
      </c>
    </row>
    <row r="15" spans="1:11" ht="14.25">
      <c r="A15" s="94">
        <v>2007</v>
      </c>
      <c r="B15" s="125" t="s">
        <v>12</v>
      </c>
      <c r="C15" s="5">
        <v>1</v>
      </c>
      <c r="D15" s="5">
        <v>1</v>
      </c>
      <c r="E15" s="5">
        <v>1</v>
      </c>
      <c r="F15" s="5">
        <v>2.2857142857142856</v>
      </c>
      <c r="G15" s="5">
        <v>1.8095238095238095</v>
      </c>
      <c r="H15" s="5">
        <v>2.6021505376344085</v>
      </c>
      <c r="I15" s="5">
        <v>4.617647058823529</v>
      </c>
      <c r="J15" s="5">
        <v>1</v>
      </c>
      <c r="K15" s="126">
        <v>3.806451612903226</v>
      </c>
    </row>
    <row r="16" spans="1:11" ht="14.25">
      <c r="A16" s="94">
        <v>2008</v>
      </c>
      <c r="B16" s="125">
        <v>1.1666666666666667</v>
      </c>
      <c r="C16" s="5">
        <v>1.75</v>
      </c>
      <c r="D16" s="5">
        <v>1</v>
      </c>
      <c r="E16" s="5">
        <v>1</v>
      </c>
      <c r="F16" s="5">
        <v>1.5</v>
      </c>
      <c r="G16" s="5">
        <v>2.0606060606060606</v>
      </c>
      <c r="H16" s="5">
        <v>2.792452830188679</v>
      </c>
      <c r="I16" s="5">
        <v>4.211764705882353</v>
      </c>
      <c r="J16" s="5">
        <v>2</v>
      </c>
      <c r="K16" s="126">
        <v>4.0476190476190474</v>
      </c>
    </row>
    <row r="17" spans="1:11" ht="14.25">
      <c r="A17" s="94">
        <v>2009</v>
      </c>
      <c r="B17" s="125" t="s">
        <v>12</v>
      </c>
      <c r="C17" s="5" t="s">
        <v>12</v>
      </c>
      <c r="D17" s="5" t="s">
        <v>12</v>
      </c>
      <c r="E17" s="5">
        <v>1.5</v>
      </c>
      <c r="F17" s="5">
        <v>1</v>
      </c>
      <c r="G17" s="5">
        <v>2.5686274509803924</v>
      </c>
      <c r="H17" s="5">
        <v>2.8879310344827585</v>
      </c>
      <c r="I17" s="5">
        <v>3.7444444444444445</v>
      </c>
      <c r="J17" s="5">
        <v>1</v>
      </c>
      <c r="K17" s="126">
        <v>4.380952380952381</v>
      </c>
    </row>
    <row r="18" spans="1:11" ht="14.25">
      <c r="A18" s="98">
        <v>2010</v>
      </c>
      <c r="B18" s="127" t="s">
        <v>12</v>
      </c>
      <c r="C18" s="128" t="s">
        <v>12</v>
      </c>
      <c r="D18" s="128">
        <v>1</v>
      </c>
      <c r="E18" s="128">
        <v>1</v>
      </c>
      <c r="F18" s="128" t="s">
        <v>12</v>
      </c>
      <c r="G18" s="128">
        <v>2.3541666666666665</v>
      </c>
      <c r="H18" s="128">
        <v>2.5918367346938775</v>
      </c>
      <c r="I18" s="128">
        <v>4.225806451612903</v>
      </c>
      <c r="J18" s="128">
        <v>1.5</v>
      </c>
      <c r="K18" s="129">
        <v>3.6744186046511627</v>
      </c>
    </row>
  </sheetData>
  <sheetProtection password="9108" sheet="1" objects="1" scenarios="1" pivotTables="0"/>
  <mergeCells count="4">
    <mergeCell ref="A2:K2"/>
    <mergeCell ref="C4:K4"/>
    <mergeCell ref="H5:K5"/>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C32" sqref="C32"/>
    </sheetView>
  </sheetViews>
  <sheetFormatPr defaultColWidth="9.140625" defaultRowHeight="15"/>
  <cols>
    <col min="1" max="1" width="10.28125" style="0" customWidth="1"/>
  </cols>
  <sheetData>
    <row r="1" spans="1:14" ht="15" thickBot="1">
      <c r="A1" s="21"/>
      <c r="B1" s="21"/>
      <c r="C1" s="21"/>
      <c r="D1" s="21"/>
      <c r="E1" s="21"/>
      <c r="F1" s="21"/>
      <c r="G1" s="21"/>
      <c r="H1" s="21"/>
      <c r="I1" s="21"/>
      <c r="J1" s="21"/>
      <c r="K1" s="21"/>
      <c r="L1" s="21"/>
      <c r="M1" s="21"/>
      <c r="N1" s="21"/>
    </row>
    <row r="2" spans="1:14" ht="14.25">
      <c r="A2" s="85" t="str">
        <f>CONCATENATE("Figure 3. ",'AdminsPrPat-AGE-Table'!B4," Administrations per Patient in the Outpatient Setting by Year and Age Group")</f>
        <v>Figure 3. AZATHIOPRINE ORAL 50 MG Administrations per Patient in the Outpatient Setting by Year and Age Group</v>
      </c>
      <c r="B2" s="72"/>
      <c r="C2" s="72"/>
      <c r="D2" s="72"/>
      <c r="E2" s="72"/>
      <c r="F2" s="72"/>
      <c r="G2" s="72"/>
      <c r="H2" s="72"/>
      <c r="I2" s="72"/>
      <c r="J2" s="72"/>
      <c r="K2" s="72"/>
      <c r="L2" s="72"/>
      <c r="M2" s="72"/>
      <c r="N2" s="73"/>
    </row>
    <row r="3" spans="1:14" ht="14.25">
      <c r="A3" s="6"/>
      <c r="B3" s="1"/>
      <c r="C3" s="1"/>
      <c r="D3" s="1"/>
      <c r="E3" s="1"/>
      <c r="F3" s="1"/>
      <c r="G3" s="1"/>
      <c r="H3" s="1"/>
      <c r="I3" s="1"/>
      <c r="J3" s="1"/>
      <c r="K3" s="1"/>
      <c r="L3" s="1"/>
      <c r="M3" s="1"/>
      <c r="N3" s="7"/>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15625"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1:C18"/>
  <sheetViews>
    <sheetView showGridLines="0" view="pageLayout" workbookViewId="0" topLeftCell="A1">
      <selection activeCell="C10" sqref="C10"/>
    </sheetView>
  </sheetViews>
  <sheetFormatPr defaultColWidth="9.140625" defaultRowHeight="15"/>
  <cols>
    <col min="1" max="2" width="26.421875" style="0" customWidth="1"/>
    <col min="3" max="3" width="30.421875" style="0" customWidth="1"/>
  </cols>
  <sheetData>
    <row r="1" spans="1:3" ht="15" thickBot="1">
      <c r="A1" s="21"/>
      <c r="B1" s="21"/>
      <c r="C1" s="21"/>
    </row>
    <row r="2" spans="1:3" ht="31.5" customHeight="1">
      <c r="A2" s="61" t="str">
        <f>CONCATENATE("Table 6. ",B4," Administrations per Patient in the Outpatient Setting by Year and Sex")</f>
        <v>Table 6. AZATHIOPRINE ORAL 50 MG Administrations per Patient in the Outpatient Setting by Year and Sex</v>
      </c>
      <c r="B2" s="62"/>
      <c r="C2" s="63"/>
    </row>
    <row r="3" spans="1:3" ht="4.5" customHeight="1" thickBot="1">
      <c r="A3" s="41"/>
      <c r="B3" s="37"/>
      <c r="C3" s="38"/>
    </row>
    <row r="4" spans="1:3" ht="42.75">
      <c r="A4" s="131" t="s">
        <v>48</v>
      </c>
      <c r="B4" s="130" t="s">
        <v>25</v>
      </c>
      <c r="C4" s="43" t="s">
        <v>10</v>
      </c>
    </row>
    <row r="5" spans="1:3" ht="14.25">
      <c r="A5" s="2"/>
      <c r="B5" s="3"/>
      <c r="C5" s="10"/>
    </row>
    <row r="6" spans="1:3" ht="14.25">
      <c r="A6" s="88" t="s">
        <v>47</v>
      </c>
      <c r="B6" s="88" t="s">
        <v>1</v>
      </c>
      <c r="C6" s="89"/>
    </row>
    <row r="7" spans="1:3" ht="14.25">
      <c r="A7" s="88" t="s">
        <v>2</v>
      </c>
      <c r="B7" s="86" t="s">
        <v>3</v>
      </c>
      <c r="C7" s="90" t="s">
        <v>4</v>
      </c>
    </row>
    <row r="8" spans="1:3" ht="14.25">
      <c r="A8" s="86">
        <v>2000</v>
      </c>
      <c r="B8" s="122">
        <v>1.5</v>
      </c>
      <c r="C8" s="124">
        <v>1</v>
      </c>
    </row>
    <row r="9" spans="1:3" ht="14.25">
      <c r="A9" s="94">
        <v>2001</v>
      </c>
      <c r="B9" s="125">
        <v>2</v>
      </c>
      <c r="C9" s="126">
        <v>3.8</v>
      </c>
    </row>
    <row r="10" spans="1:3" ht="14.25">
      <c r="A10" s="94">
        <v>2002</v>
      </c>
      <c r="B10" s="125">
        <v>2.3333333333333335</v>
      </c>
      <c r="C10" s="126">
        <v>7.5</v>
      </c>
    </row>
    <row r="11" spans="1:3" ht="14.25">
      <c r="A11" s="94">
        <v>2003</v>
      </c>
      <c r="B11" s="125">
        <v>2</v>
      </c>
      <c r="C11" s="126">
        <v>1.3333333333333333</v>
      </c>
    </row>
    <row r="12" spans="1:3" ht="14.25">
      <c r="A12" s="94">
        <v>2004</v>
      </c>
      <c r="B12" s="125">
        <v>3.149532710280374</v>
      </c>
      <c r="C12" s="126">
        <v>3.5</v>
      </c>
    </row>
    <row r="13" spans="1:3" ht="14.25">
      <c r="A13" s="94">
        <v>2005</v>
      </c>
      <c r="B13" s="125">
        <v>2.098901098901099</v>
      </c>
      <c r="C13" s="126">
        <v>3.5384615384615383</v>
      </c>
    </row>
    <row r="14" spans="1:3" ht="14.25">
      <c r="A14" s="94">
        <v>2006</v>
      </c>
      <c r="B14" s="125">
        <v>3.350515463917526</v>
      </c>
      <c r="C14" s="126">
        <v>3.6538461538461537</v>
      </c>
    </row>
    <row r="15" spans="1:3" ht="14.25">
      <c r="A15" s="94">
        <v>2007</v>
      </c>
      <c r="B15" s="125">
        <v>2.874125874125874</v>
      </c>
      <c r="C15" s="126">
        <v>3.447619047619048</v>
      </c>
    </row>
    <row r="16" spans="1:3" ht="14.25">
      <c r="A16" s="94">
        <v>2008</v>
      </c>
      <c r="B16" s="125">
        <v>3.0675675675675675</v>
      </c>
      <c r="C16" s="126">
        <v>3.352517985611511</v>
      </c>
    </row>
    <row r="17" spans="1:3" ht="14.25">
      <c r="A17" s="94">
        <v>2009</v>
      </c>
      <c r="B17" s="125">
        <v>2.898876404494382</v>
      </c>
      <c r="C17" s="126">
        <v>3.707692307692308</v>
      </c>
    </row>
    <row r="18" spans="1:3" ht="14.25">
      <c r="A18" s="98">
        <v>2010</v>
      </c>
      <c r="B18" s="127">
        <v>2.8741721854304636</v>
      </c>
      <c r="C18" s="129">
        <v>3.383177570093458</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E32" sqref="E32"/>
    </sheetView>
  </sheetViews>
  <sheetFormatPr defaultColWidth="9.140625" defaultRowHeight="15"/>
  <sheetData>
    <row r="1" ht="15" thickBot="1"/>
    <row r="2" spans="1:14" ht="14.25">
      <c r="A2" s="61" t="str">
        <f>CONCATENATE("Figure 4. ",'AdminsPrPat-SEX-Table'!B4," Administrations per Patient in the Outpatient Setting by Year and Sex")</f>
        <v>Figure 4. AZATHIOPRINE ORAL 50 MG Administrations per Patient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7"/>
  <sheetViews>
    <sheetView showGridLines="0" view="pageLayout" workbookViewId="0" topLeftCell="A1">
      <selection activeCell="B3" sqref="B3"/>
    </sheetView>
  </sheetViews>
  <sheetFormatPr defaultColWidth="9.140625" defaultRowHeight="15"/>
  <cols>
    <col min="1" max="1" width="22.140625" style="0" customWidth="1"/>
    <col min="2" max="2" width="85.7109375" style="0" customWidth="1"/>
  </cols>
  <sheetData>
    <row r="1" spans="1:2" ht="6.75" customHeight="1" thickBot="1">
      <c r="A1" s="21"/>
      <c r="B1" s="21"/>
    </row>
    <row r="2" spans="1:2" ht="57">
      <c r="A2" s="49" t="s">
        <v>13</v>
      </c>
      <c r="B2" s="50" t="s">
        <v>60</v>
      </c>
    </row>
    <row r="3" spans="1:2" ht="91.5" customHeight="1">
      <c r="A3" s="18" t="s">
        <v>57</v>
      </c>
      <c r="B3" s="19" t="s">
        <v>58</v>
      </c>
    </row>
    <row r="4" spans="1:2" ht="14.25">
      <c r="A4" s="18" t="s">
        <v>14</v>
      </c>
      <c r="B4" s="19" t="s">
        <v>37</v>
      </c>
    </row>
    <row r="5" spans="1:2" ht="28.5">
      <c r="A5" s="20" t="s">
        <v>15</v>
      </c>
      <c r="B5" s="19" t="s">
        <v>61</v>
      </c>
    </row>
    <row r="6" spans="1:2" ht="45" customHeight="1">
      <c r="A6" s="20" t="s">
        <v>51</v>
      </c>
      <c r="B6" s="19" t="s">
        <v>43</v>
      </c>
    </row>
    <row r="7" spans="1:2" ht="28.5">
      <c r="A7" s="20" t="s">
        <v>16</v>
      </c>
      <c r="B7" s="19" t="s">
        <v>41</v>
      </c>
    </row>
    <row r="8" spans="1:2" ht="28.5">
      <c r="A8" s="20" t="s">
        <v>17</v>
      </c>
      <c r="B8" s="19" t="s">
        <v>38</v>
      </c>
    </row>
    <row r="9" spans="1:2" ht="28.5">
      <c r="A9" s="20" t="s">
        <v>18</v>
      </c>
      <c r="B9" s="19" t="s">
        <v>42</v>
      </c>
    </row>
    <row r="10" spans="1:2" ht="28.5">
      <c r="A10" s="20" t="s">
        <v>19</v>
      </c>
      <c r="B10" s="19" t="s">
        <v>39</v>
      </c>
    </row>
    <row r="11" spans="1:2" ht="45.75" customHeight="1">
      <c r="A11" s="20" t="s">
        <v>52</v>
      </c>
      <c r="B11" s="19" t="s">
        <v>44</v>
      </c>
    </row>
    <row r="12" spans="1:2" ht="28.5">
      <c r="A12" s="20" t="s">
        <v>53</v>
      </c>
      <c r="B12" s="19" t="s">
        <v>40</v>
      </c>
    </row>
    <row r="13" spans="1:2" ht="46.5" customHeight="1">
      <c r="A13" s="20" t="s">
        <v>54</v>
      </c>
      <c r="B13" s="19" t="s">
        <v>45</v>
      </c>
    </row>
    <row r="14" spans="1:2" ht="28.5">
      <c r="A14" s="20" t="s">
        <v>55</v>
      </c>
      <c r="B14" s="19" t="s">
        <v>40</v>
      </c>
    </row>
    <row r="15" spans="1:2" ht="198" customHeight="1">
      <c r="A15" s="45" t="s">
        <v>20</v>
      </c>
      <c r="B15" s="46" t="s">
        <v>62</v>
      </c>
    </row>
    <row r="16" spans="1:2" ht="129">
      <c r="A16" s="47"/>
      <c r="B16" s="48" t="s">
        <v>63</v>
      </c>
    </row>
    <row r="17" spans="1:2" ht="28.5">
      <c r="A17" s="42" t="s">
        <v>56</v>
      </c>
      <c r="B17" s="19" t="s">
        <v>78</v>
      </c>
    </row>
  </sheetData>
  <sheetProtection password="9108" sheet="1" objects="1" scenarios="1" pivotTables="0"/>
  <printOptions/>
  <pageMargins left="0.24" right="0.24" top="0.9008333333333334" bottom="0.020833333333333332" header="0.3" footer="0.3"/>
  <pageSetup horizontalDpi="600" verticalDpi="600" orientation="portrait" scale="94"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10"/>
  <sheetViews>
    <sheetView showGridLines="0" view="pageLayout" workbookViewId="0" topLeftCell="A1">
      <selection activeCell="B4" sqref="B4"/>
    </sheetView>
  </sheetViews>
  <sheetFormatPr defaultColWidth="9.140625" defaultRowHeight="15"/>
  <cols>
    <col min="1" max="1" width="14.28125" style="0" bestFit="1" customWidth="1"/>
    <col min="2" max="2" width="62.421875" style="0" customWidth="1"/>
  </cols>
  <sheetData>
    <row r="1" spans="1:2" ht="15" thickBot="1">
      <c r="A1" s="21"/>
      <c r="B1" s="21"/>
    </row>
    <row r="2" spans="1:2" ht="14.25">
      <c r="A2" s="33" t="s">
        <v>23</v>
      </c>
      <c r="B2" s="34"/>
    </row>
    <row r="3" spans="1:2" ht="14.25">
      <c r="A3" s="23" t="s">
        <v>21</v>
      </c>
      <c r="B3" s="23" t="s">
        <v>22</v>
      </c>
    </row>
    <row r="4" spans="1:2" ht="15.75" customHeight="1">
      <c r="A4" s="26" t="s">
        <v>35</v>
      </c>
      <c r="B4" s="19" t="s">
        <v>50</v>
      </c>
    </row>
    <row r="5" spans="1:2" ht="14.25">
      <c r="A5" s="24" t="s">
        <v>24</v>
      </c>
      <c r="B5" s="24" t="s">
        <v>25</v>
      </c>
    </row>
    <row r="6" spans="1:2" ht="14.25">
      <c r="A6" s="24" t="s">
        <v>26</v>
      </c>
      <c r="B6" s="24" t="s">
        <v>27</v>
      </c>
    </row>
    <row r="7" spans="1:2" ht="14.25">
      <c r="A7" s="24" t="s">
        <v>31</v>
      </c>
      <c r="B7" s="24" t="s">
        <v>32</v>
      </c>
    </row>
    <row r="8" spans="1:2" ht="14.25">
      <c r="A8" s="25">
        <v>97606</v>
      </c>
      <c r="B8" s="24" t="s">
        <v>49</v>
      </c>
    </row>
    <row r="9" spans="1:2" ht="14.25">
      <c r="A9" s="8"/>
      <c r="B9" s="8"/>
    </row>
    <row r="10" ht="14.25">
      <c r="B10" s="22"/>
    </row>
  </sheetData>
  <sheetProtection password="9108" sheet="1" objects="1" scenarios="1" pivotTables="0"/>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E137"/>
  <sheetViews>
    <sheetView showGridLines="0" view="pageLayout" workbookViewId="0" topLeftCell="A1">
      <selection activeCell="E12" sqref="E12"/>
    </sheetView>
  </sheetViews>
  <sheetFormatPr defaultColWidth="9.140625" defaultRowHeight="15"/>
  <cols>
    <col min="1" max="1" width="12.8515625" style="0" customWidth="1"/>
    <col min="2" max="2" width="17.140625" style="0" customWidth="1"/>
    <col min="3" max="3" width="6.7109375" style="0" customWidth="1"/>
    <col min="4" max="4" width="27.00390625" style="0" customWidth="1"/>
    <col min="5" max="5" width="33.57421875" style="0" customWidth="1"/>
  </cols>
  <sheetData>
    <row r="1" spans="1:5" ht="15" thickBot="1">
      <c r="A1" s="21"/>
      <c r="B1" s="21"/>
      <c r="C1" s="21"/>
      <c r="D1" s="21"/>
      <c r="E1" s="21"/>
    </row>
    <row r="2" spans="1:5" ht="30" customHeight="1">
      <c r="A2" s="61" t="str">
        <f>CONCATENATE("Table 1. Number of ",B4," Administrations and Patients the Outpatient Setting by Year, Age Group, and Sex")</f>
        <v>Table 1. Number of AZATHIOPRINE ORAL 50 MG Administrations and Patients the Outpatient Setting by Year, Age Group, and Sex</v>
      </c>
      <c r="B2" s="62"/>
      <c r="C2" s="62"/>
      <c r="D2" s="62"/>
      <c r="E2" s="63"/>
    </row>
    <row r="3" spans="1:5" ht="4.5" customHeight="1">
      <c r="A3" s="39"/>
      <c r="B3" s="44"/>
      <c r="C3" s="44"/>
      <c r="D3" s="44"/>
      <c r="E3" s="38"/>
    </row>
    <row r="4" spans="1:5" ht="28.5">
      <c r="A4" s="102" t="s">
        <v>48</v>
      </c>
      <c r="B4" s="103" t="s">
        <v>25</v>
      </c>
      <c r="C4" s="64" t="s">
        <v>10</v>
      </c>
      <c r="D4" s="65"/>
      <c r="E4" s="66"/>
    </row>
    <row r="5" spans="1:5" ht="14.25">
      <c r="A5" s="2"/>
      <c r="B5" s="3"/>
      <c r="C5" s="3"/>
      <c r="D5" s="3"/>
      <c r="E5" s="10"/>
    </row>
    <row r="6" spans="1:5" ht="14.25">
      <c r="A6" s="86"/>
      <c r="B6" s="87"/>
      <c r="C6" s="87"/>
      <c r="D6" s="88" t="s">
        <v>9</v>
      </c>
      <c r="E6" s="89"/>
    </row>
    <row r="7" spans="1:5" ht="14.25">
      <c r="A7" s="88" t="s">
        <v>2</v>
      </c>
      <c r="B7" s="88" t="s">
        <v>0</v>
      </c>
      <c r="C7" s="88" t="s">
        <v>1</v>
      </c>
      <c r="D7" s="86" t="s">
        <v>46</v>
      </c>
      <c r="E7" s="90" t="s">
        <v>59</v>
      </c>
    </row>
    <row r="8" spans="1:5" ht="14.25">
      <c r="A8" s="86">
        <v>2000</v>
      </c>
      <c r="B8" s="86" t="s">
        <v>34</v>
      </c>
      <c r="C8" s="86" t="s">
        <v>3</v>
      </c>
      <c r="D8" s="91">
        <v>0</v>
      </c>
      <c r="E8" s="92">
        <v>0</v>
      </c>
    </row>
    <row r="9" spans="1:5" ht="14.25">
      <c r="A9" s="93"/>
      <c r="B9" s="86" t="s">
        <v>7</v>
      </c>
      <c r="C9" s="86" t="s">
        <v>3</v>
      </c>
      <c r="D9" s="91">
        <v>1</v>
      </c>
      <c r="E9" s="92">
        <v>1</v>
      </c>
    </row>
    <row r="10" spans="1:5" ht="14.25">
      <c r="A10" s="93"/>
      <c r="B10" s="93"/>
      <c r="C10" s="94" t="s">
        <v>4</v>
      </c>
      <c r="D10" s="95">
        <v>0</v>
      </c>
      <c r="E10" s="96">
        <v>0</v>
      </c>
    </row>
    <row r="11" spans="1:5" ht="14.25">
      <c r="A11" s="93"/>
      <c r="B11" s="86" t="s">
        <v>28</v>
      </c>
      <c r="C11" s="86" t="s">
        <v>4</v>
      </c>
      <c r="D11" s="91">
        <v>1</v>
      </c>
      <c r="E11" s="92">
        <v>1</v>
      </c>
    </row>
    <row r="12" spans="1:5" ht="14.25">
      <c r="A12" s="93"/>
      <c r="B12" s="86" t="s">
        <v>36</v>
      </c>
      <c r="C12" s="86" t="s">
        <v>3</v>
      </c>
      <c r="D12" s="91">
        <v>2</v>
      </c>
      <c r="E12" s="92">
        <v>1</v>
      </c>
    </row>
    <row r="13" spans="1:5" ht="14.25">
      <c r="A13" s="93"/>
      <c r="B13" s="93"/>
      <c r="C13" s="94" t="s">
        <v>4</v>
      </c>
      <c r="D13" s="95">
        <v>1</v>
      </c>
      <c r="E13" s="96">
        <v>1</v>
      </c>
    </row>
    <row r="14" spans="1:5" ht="14.25">
      <c r="A14" s="86">
        <v>2001</v>
      </c>
      <c r="B14" s="86" t="s">
        <v>33</v>
      </c>
      <c r="C14" s="86" t="s">
        <v>3</v>
      </c>
      <c r="D14" s="91">
        <v>0</v>
      </c>
      <c r="E14" s="92">
        <v>0</v>
      </c>
    </row>
    <row r="15" spans="1:5" ht="14.25">
      <c r="A15" s="93"/>
      <c r="B15" s="86" t="s">
        <v>6</v>
      </c>
      <c r="C15" s="86" t="s">
        <v>3</v>
      </c>
      <c r="D15" s="91">
        <v>1</v>
      </c>
      <c r="E15" s="92">
        <v>1</v>
      </c>
    </row>
    <row r="16" spans="1:5" ht="14.25">
      <c r="A16" s="93"/>
      <c r="B16" s="93"/>
      <c r="C16" s="94" t="s">
        <v>4</v>
      </c>
      <c r="D16" s="95">
        <v>9</v>
      </c>
      <c r="E16" s="96">
        <v>3</v>
      </c>
    </row>
    <row r="17" spans="1:5" ht="14.25">
      <c r="A17" s="93"/>
      <c r="B17" s="86" t="s">
        <v>7</v>
      </c>
      <c r="C17" s="86" t="s">
        <v>3</v>
      </c>
      <c r="D17" s="91">
        <v>1</v>
      </c>
      <c r="E17" s="92">
        <v>1</v>
      </c>
    </row>
    <row r="18" spans="1:5" ht="14.25">
      <c r="A18" s="93"/>
      <c r="B18" s="93"/>
      <c r="C18" s="94" t="s">
        <v>4</v>
      </c>
      <c r="D18" s="95">
        <v>8</v>
      </c>
      <c r="E18" s="96">
        <v>1</v>
      </c>
    </row>
    <row r="19" spans="1:5" ht="14.25">
      <c r="A19" s="93"/>
      <c r="B19" s="86" t="s">
        <v>28</v>
      </c>
      <c r="C19" s="86" t="s">
        <v>3</v>
      </c>
      <c r="D19" s="91">
        <v>7</v>
      </c>
      <c r="E19" s="92">
        <v>2</v>
      </c>
    </row>
    <row r="20" spans="1:5" ht="14.25">
      <c r="A20" s="93"/>
      <c r="B20" s="93"/>
      <c r="C20" s="94" t="s">
        <v>4</v>
      </c>
      <c r="D20" s="95">
        <v>2</v>
      </c>
      <c r="E20" s="96">
        <v>1</v>
      </c>
    </row>
    <row r="21" spans="1:5" ht="14.25">
      <c r="A21" s="93"/>
      <c r="B21" s="86" t="s">
        <v>36</v>
      </c>
      <c r="C21" s="86" t="s">
        <v>3</v>
      </c>
      <c r="D21" s="91">
        <v>1</v>
      </c>
      <c r="E21" s="92">
        <v>1</v>
      </c>
    </row>
    <row r="22" spans="1:5" ht="14.25">
      <c r="A22" s="86">
        <v>2002</v>
      </c>
      <c r="B22" s="86" t="s">
        <v>6</v>
      </c>
      <c r="C22" s="86" t="s">
        <v>3</v>
      </c>
      <c r="D22" s="91">
        <v>0</v>
      </c>
      <c r="E22" s="92">
        <v>0</v>
      </c>
    </row>
    <row r="23" spans="1:5" ht="14.25">
      <c r="A23" s="93"/>
      <c r="B23" s="93"/>
      <c r="C23" s="94" t="s">
        <v>4</v>
      </c>
      <c r="D23" s="95">
        <v>0</v>
      </c>
      <c r="E23" s="96">
        <v>0</v>
      </c>
    </row>
    <row r="24" spans="1:5" ht="14.25">
      <c r="A24" s="93"/>
      <c r="B24" s="86" t="s">
        <v>7</v>
      </c>
      <c r="C24" s="86" t="s">
        <v>3</v>
      </c>
      <c r="D24" s="91">
        <v>7</v>
      </c>
      <c r="E24" s="92">
        <v>5</v>
      </c>
    </row>
    <row r="25" spans="1:5" ht="14.25">
      <c r="A25" s="93"/>
      <c r="B25" s="93"/>
      <c r="C25" s="94" t="s">
        <v>4</v>
      </c>
      <c r="D25" s="95">
        <v>14</v>
      </c>
      <c r="E25" s="96">
        <v>1</v>
      </c>
    </row>
    <row r="26" spans="1:5" ht="14.25">
      <c r="A26" s="93"/>
      <c r="B26" s="86" t="s">
        <v>28</v>
      </c>
      <c r="C26" s="86" t="s">
        <v>3</v>
      </c>
      <c r="D26" s="91">
        <v>7</v>
      </c>
      <c r="E26" s="92">
        <v>1</v>
      </c>
    </row>
    <row r="27" spans="1:5" ht="14.25">
      <c r="A27" s="93"/>
      <c r="B27" s="93"/>
      <c r="C27" s="94" t="s">
        <v>4</v>
      </c>
      <c r="D27" s="95">
        <v>1</v>
      </c>
      <c r="E27" s="96">
        <v>1</v>
      </c>
    </row>
    <row r="28" spans="1:5" ht="14.25">
      <c r="A28" s="86">
        <v>2003</v>
      </c>
      <c r="B28" s="86" t="s">
        <v>6</v>
      </c>
      <c r="C28" s="86" t="s">
        <v>3</v>
      </c>
      <c r="D28" s="91">
        <v>0</v>
      </c>
      <c r="E28" s="92">
        <v>0</v>
      </c>
    </row>
    <row r="29" spans="1:5" ht="14.25">
      <c r="A29" s="93"/>
      <c r="B29" s="93"/>
      <c r="C29" s="94" t="s">
        <v>4</v>
      </c>
      <c r="D29" s="95">
        <v>0</v>
      </c>
      <c r="E29" s="96">
        <v>0</v>
      </c>
    </row>
    <row r="30" spans="1:5" ht="14.25">
      <c r="A30" s="93"/>
      <c r="B30" s="86" t="s">
        <v>7</v>
      </c>
      <c r="C30" s="86" t="s">
        <v>3</v>
      </c>
      <c r="D30" s="91">
        <v>3</v>
      </c>
      <c r="E30" s="92">
        <v>2</v>
      </c>
    </row>
    <row r="31" spans="1:5" ht="14.25">
      <c r="A31" s="93"/>
      <c r="B31" s="93"/>
      <c r="C31" s="94" t="s">
        <v>4</v>
      </c>
      <c r="D31" s="95">
        <v>3</v>
      </c>
      <c r="E31" s="96">
        <v>2</v>
      </c>
    </row>
    <row r="32" spans="1:5" ht="14.25">
      <c r="A32" s="93"/>
      <c r="B32" s="86" t="s">
        <v>28</v>
      </c>
      <c r="C32" s="86" t="s">
        <v>4</v>
      </c>
      <c r="D32" s="91">
        <v>1</v>
      </c>
      <c r="E32" s="92">
        <v>1</v>
      </c>
    </row>
    <row r="33" spans="1:5" ht="14.25">
      <c r="A33" s="93"/>
      <c r="B33" s="86" t="s">
        <v>36</v>
      </c>
      <c r="C33" s="86" t="s">
        <v>3</v>
      </c>
      <c r="D33" s="91">
        <v>3</v>
      </c>
      <c r="E33" s="92">
        <v>1</v>
      </c>
    </row>
    <row r="34" spans="1:5" ht="14.25">
      <c r="A34" s="93"/>
      <c r="B34" s="93"/>
      <c r="C34" s="94" t="s">
        <v>4</v>
      </c>
      <c r="D34" s="95">
        <v>0</v>
      </c>
      <c r="E34" s="96">
        <v>0</v>
      </c>
    </row>
    <row r="35" spans="1:5" ht="14.25">
      <c r="A35" s="86">
        <v>2004</v>
      </c>
      <c r="B35" s="86" t="s">
        <v>29</v>
      </c>
      <c r="C35" s="86" t="s">
        <v>3</v>
      </c>
      <c r="D35" s="91">
        <v>2</v>
      </c>
      <c r="E35" s="92">
        <v>2</v>
      </c>
    </row>
    <row r="36" spans="1:5" ht="14.25">
      <c r="A36" s="93"/>
      <c r="B36" s="86" t="s">
        <v>30</v>
      </c>
      <c r="C36" s="86" t="s">
        <v>4</v>
      </c>
      <c r="D36" s="91">
        <v>1</v>
      </c>
      <c r="E36" s="92">
        <v>1</v>
      </c>
    </row>
    <row r="37" spans="1:5" ht="14.25">
      <c r="A37" s="93"/>
      <c r="B37" s="86" t="s">
        <v>8</v>
      </c>
      <c r="C37" s="86" t="s">
        <v>3</v>
      </c>
      <c r="D37" s="91">
        <v>1</v>
      </c>
      <c r="E37" s="92">
        <v>1</v>
      </c>
    </row>
    <row r="38" spans="1:5" ht="14.25">
      <c r="A38" s="93"/>
      <c r="B38" s="93"/>
      <c r="C38" s="94" t="s">
        <v>4</v>
      </c>
      <c r="D38" s="95">
        <v>5</v>
      </c>
      <c r="E38" s="96">
        <v>5</v>
      </c>
    </row>
    <row r="39" spans="1:5" ht="14.25">
      <c r="A39" s="93"/>
      <c r="B39" s="86" t="s">
        <v>33</v>
      </c>
      <c r="C39" s="86" t="s">
        <v>3</v>
      </c>
      <c r="D39" s="91">
        <v>2</v>
      </c>
      <c r="E39" s="92">
        <v>2</v>
      </c>
    </row>
    <row r="40" spans="1:5" ht="14.25">
      <c r="A40" s="93"/>
      <c r="B40" s="93"/>
      <c r="C40" s="94" t="s">
        <v>4</v>
      </c>
      <c r="D40" s="95">
        <v>4</v>
      </c>
      <c r="E40" s="96">
        <v>1</v>
      </c>
    </row>
    <row r="41" spans="1:5" ht="14.25">
      <c r="A41" s="93"/>
      <c r="B41" s="86" t="s">
        <v>34</v>
      </c>
      <c r="C41" s="86" t="s">
        <v>3</v>
      </c>
      <c r="D41" s="91">
        <v>4</v>
      </c>
      <c r="E41" s="92">
        <v>4</v>
      </c>
    </row>
    <row r="42" spans="1:5" ht="14.25">
      <c r="A42" s="93"/>
      <c r="B42" s="93"/>
      <c r="C42" s="94" t="s">
        <v>4</v>
      </c>
      <c r="D42" s="95">
        <v>4</v>
      </c>
      <c r="E42" s="96">
        <v>3</v>
      </c>
    </row>
    <row r="43" spans="1:5" ht="14.25">
      <c r="A43" s="93"/>
      <c r="B43" s="86" t="s">
        <v>5</v>
      </c>
      <c r="C43" s="86" t="s">
        <v>3</v>
      </c>
      <c r="D43" s="91">
        <v>3</v>
      </c>
      <c r="E43" s="92">
        <v>1</v>
      </c>
    </row>
    <row r="44" spans="1:5" ht="14.25">
      <c r="A44" s="93"/>
      <c r="B44" s="93"/>
      <c r="C44" s="94" t="s">
        <v>4</v>
      </c>
      <c r="D44" s="95">
        <v>2</v>
      </c>
      <c r="E44" s="96">
        <v>2</v>
      </c>
    </row>
    <row r="45" spans="1:5" ht="14.25">
      <c r="A45" s="93"/>
      <c r="B45" s="86" t="s">
        <v>6</v>
      </c>
      <c r="C45" s="86" t="s">
        <v>3</v>
      </c>
      <c r="D45" s="91">
        <v>46</v>
      </c>
      <c r="E45" s="92">
        <v>22</v>
      </c>
    </row>
    <row r="46" spans="1:5" ht="14.25">
      <c r="A46" s="93"/>
      <c r="B46" s="93"/>
      <c r="C46" s="94" t="s">
        <v>4</v>
      </c>
      <c r="D46" s="95">
        <v>7</v>
      </c>
      <c r="E46" s="96">
        <v>6</v>
      </c>
    </row>
    <row r="47" spans="1:5" ht="14.25">
      <c r="A47" s="93"/>
      <c r="B47" s="86" t="s">
        <v>7</v>
      </c>
      <c r="C47" s="86" t="s">
        <v>3</v>
      </c>
      <c r="D47" s="91">
        <v>157</v>
      </c>
      <c r="E47" s="92">
        <v>40</v>
      </c>
    </row>
    <row r="48" spans="1:5" ht="14.25">
      <c r="A48" s="93"/>
      <c r="B48" s="93"/>
      <c r="C48" s="94" t="s">
        <v>4</v>
      </c>
      <c r="D48" s="95">
        <v>132</v>
      </c>
      <c r="E48" s="96">
        <v>33</v>
      </c>
    </row>
    <row r="49" spans="1:5" ht="14.25">
      <c r="A49" s="93"/>
      <c r="B49" s="86" t="s">
        <v>28</v>
      </c>
      <c r="C49" s="86" t="s">
        <v>3</v>
      </c>
      <c r="D49" s="91">
        <v>104</v>
      </c>
      <c r="E49" s="92">
        <v>25</v>
      </c>
    </row>
    <row r="50" spans="1:5" ht="14.25">
      <c r="A50" s="93"/>
      <c r="B50" s="93"/>
      <c r="C50" s="94" t="s">
        <v>4</v>
      </c>
      <c r="D50" s="95">
        <v>114</v>
      </c>
      <c r="E50" s="96">
        <v>24</v>
      </c>
    </row>
    <row r="51" spans="1:5" ht="14.25">
      <c r="A51" s="93"/>
      <c r="B51" s="86" t="s">
        <v>36</v>
      </c>
      <c r="C51" s="86" t="s">
        <v>3</v>
      </c>
      <c r="D51" s="91">
        <v>18</v>
      </c>
      <c r="E51" s="92">
        <v>10</v>
      </c>
    </row>
    <row r="52" spans="1:5" ht="14.25">
      <c r="A52" s="93"/>
      <c r="B52" s="93"/>
      <c r="C52" s="94" t="s">
        <v>4</v>
      </c>
      <c r="D52" s="95">
        <v>32</v>
      </c>
      <c r="E52" s="96">
        <v>11</v>
      </c>
    </row>
    <row r="53" spans="1:5" ht="14.25">
      <c r="A53" s="86">
        <v>2005</v>
      </c>
      <c r="B53" s="86" t="s">
        <v>29</v>
      </c>
      <c r="C53" s="86" t="s">
        <v>4</v>
      </c>
      <c r="D53" s="91">
        <v>1</v>
      </c>
      <c r="E53" s="92">
        <v>1</v>
      </c>
    </row>
    <row r="54" spans="1:5" ht="14.25">
      <c r="A54" s="93"/>
      <c r="B54" s="86" t="s">
        <v>33</v>
      </c>
      <c r="C54" s="86" t="s">
        <v>3</v>
      </c>
      <c r="D54" s="91">
        <v>2</v>
      </c>
      <c r="E54" s="92">
        <v>2</v>
      </c>
    </row>
    <row r="55" spans="1:5" ht="14.25">
      <c r="A55" s="93"/>
      <c r="B55" s="86" t="s">
        <v>34</v>
      </c>
      <c r="C55" s="86" t="s">
        <v>3</v>
      </c>
      <c r="D55" s="91">
        <v>2</v>
      </c>
      <c r="E55" s="92">
        <v>2</v>
      </c>
    </row>
    <row r="56" spans="1:5" ht="14.25">
      <c r="A56" s="93"/>
      <c r="B56" s="93"/>
      <c r="C56" s="94" t="s">
        <v>4</v>
      </c>
      <c r="D56" s="95">
        <v>0</v>
      </c>
      <c r="E56" s="96">
        <v>0</v>
      </c>
    </row>
    <row r="57" spans="1:5" ht="14.25">
      <c r="A57" s="93"/>
      <c r="B57" s="86" t="s">
        <v>5</v>
      </c>
      <c r="C57" s="86" t="s">
        <v>3</v>
      </c>
      <c r="D57" s="91">
        <v>3</v>
      </c>
      <c r="E57" s="92">
        <v>2</v>
      </c>
    </row>
    <row r="58" spans="1:5" ht="14.25">
      <c r="A58" s="93"/>
      <c r="B58" s="86" t="s">
        <v>6</v>
      </c>
      <c r="C58" s="86" t="s">
        <v>3</v>
      </c>
      <c r="D58" s="91">
        <v>17</v>
      </c>
      <c r="E58" s="92">
        <v>9</v>
      </c>
    </row>
    <row r="59" spans="1:5" ht="14.25">
      <c r="A59" s="93"/>
      <c r="B59" s="93"/>
      <c r="C59" s="94" t="s">
        <v>4</v>
      </c>
      <c r="D59" s="95">
        <v>5</v>
      </c>
      <c r="E59" s="96">
        <v>2</v>
      </c>
    </row>
    <row r="60" spans="1:5" ht="14.25">
      <c r="A60" s="93"/>
      <c r="B60" s="86" t="s">
        <v>7</v>
      </c>
      <c r="C60" s="86" t="s">
        <v>3</v>
      </c>
      <c r="D60" s="91">
        <v>83</v>
      </c>
      <c r="E60" s="92">
        <v>43</v>
      </c>
    </row>
    <row r="61" spans="1:5" ht="14.25">
      <c r="A61" s="93"/>
      <c r="B61" s="93"/>
      <c r="C61" s="94" t="s">
        <v>4</v>
      </c>
      <c r="D61" s="95">
        <v>104</v>
      </c>
      <c r="E61" s="96">
        <v>31</v>
      </c>
    </row>
    <row r="62" spans="1:5" ht="14.25">
      <c r="A62" s="93"/>
      <c r="B62" s="86" t="s">
        <v>28</v>
      </c>
      <c r="C62" s="86" t="s">
        <v>3</v>
      </c>
      <c r="D62" s="91">
        <v>63</v>
      </c>
      <c r="E62" s="92">
        <v>24</v>
      </c>
    </row>
    <row r="63" spans="1:5" ht="14.25">
      <c r="A63" s="93"/>
      <c r="B63" s="93"/>
      <c r="C63" s="94" t="s">
        <v>4</v>
      </c>
      <c r="D63" s="95">
        <v>74</v>
      </c>
      <c r="E63" s="96">
        <v>21</v>
      </c>
    </row>
    <row r="64" spans="1:5" ht="14.25">
      <c r="A64" s="93"/>
      <c r="B64" s="86" t="s">
        <v>36</v>
      </c>
      <c r="C64" s="86" t="s">
        <v>3</v>
      </c>
      <c r="D64" s="91">
        <v>21</v>
      </c>
      <c r="E64" s="92">
        <v>9</v>
      </c>
    </row>
    <row r="65" spans="1:5" ht="14.25">
      <c r="A65" s="93"/>
      <c r="B65" s="93"/>
      <c r="C65" s="94" t="s">
        <v>4</v>
      </c>
      <c r="D65" s="95">
        <v>46</v>
      </c>
      <c r="E65" s="96">
        <v>10</v>
      </c>
    </row>
    <row r="66" spans="1:5" ht="14.25">
      <c r="A66" s="86">
        <v>2006</v>
      </c>
      <c r="B66" s="86" t="s">
        <v>30</v>
      </c>
      <c r="C66" s="86" t="s">
        <v>4</v>
      </c>
      <c r="D66" s="91">
        <v>1</v>
      </c>
      <c r="E66" s="92">
        <v>1</v>
      </c>
    </row>
    <row r="67" spans="1:5" ht="14.25">
      <c r="A67" s="93"/>
      <c r="B67" s="86" t="s">
        <v>33</v>
      </c>
      <c r="C67" s="86" t="s">
        <v>4</v>
      </c>
      <c r="D67" s="91">
        <v>2</v>
      </c>
      <c r="E67" s="92">
        <v>2</v>
      </c>
    </row>
    <row r="68" spans="1:5" ht="14.25">
      <c r="A68" s="93"/>
      <c r="B68" s="86" t="s">
        <v>34</v>
      </c>
      <c r="C68" s="86" t="s">
        <v>3</v>
      </c>
      <c r="D68" s="91">
        <v>1</v>
      </c>
      <c r="E68" s="92">
        <v>1</v>
      </c>
    </row>
    <row r="69" spans="1:5" ht="14.25">
      <c r="A69" s="93"/>
      <c r="B69" s="86" t="s">
        <v>5</v>
      </c>
      <c r="C69" s="86" t="s">
        <v>3</v>
      </c>
      <c r="D69" s="91">
        <v>2</v>
      </c>
      <c r="E69" s="92">
        <v>2</v>
      </c>
    </row>
    <row r="70" spans="1:5" ht="14.25">
      <c r="A70" s="93"/>
      <c r="B70" s="93"/>
      <c r="C70" s="94" t="s">
        <v>4</v>
      </c>
      <c r="D70" s="95">
        <v>4</v>
      </c>
      <c r="E70" s="96">
        <v>1</v>
      </c>
    </row>
    <row r="71" spans="1:5" ht="14.25">
      <c r="A71" s="93"/>
      <c r="B71" s="86" t="s">
        <v>6</v>
      </c>
      <c r="C71" s="86" t="s">
        <v>3</v>
      </c>
      <c r="D71" s="91">
        <v>32</v>
      </c>
      <c r="E71" s="92">
        <v>20</v>
      </c>
    </row>
    <row r="72" spans="1:5" ht="14.25">
      <c r="A72" s="93"/>
      <c r="B72" s="93"/>
      <c r="C72" s="94" t="s">
        <v>4</v>
      </c>
      <c r="D72" s="95">
        <v>8</v>
      </c>
      <c r="E72" s="96">
        <v>5</v>
      </c>
    </row>
    <row r="73" spans="1:5" ht="14.25">
      <c r="A73" s="93"/>
      <c r="B73" s="86" t="s">
        <v>7</v>
      </c>
      <c r="C73" s="86" t="s">
        <v>3</v>
      </c>
      <c r="D73" s="91">
        <v>104</v>
      </c>
      <c r="E73" s="92">
        <v>34</v>
      </c>
    </row>
    <row r="74" spans="1:5" ht="14.25">
      <c r="A74" s="93"/>
      <c r="B74" s="93"/>
      <c r="C74" s="94" t="s">
        <v>4</v>
      </c>
      <c r="D74" s="95">
        <v>92</v>
      </c>
      <c r="E74" s="96">
        <v>26</v>
      </c>
    </row>
    <row r="75" spans="1:5" ht="14.25">
      <c r="A75" s="93"/>
      <c r="B75" s="86" t="s">
        <v>28</v>
      </c>
      <c r="C75" s="86" t="s">
        <v>3</v>
      </c>
      <c r="D75" s="91">
        <v>168</v>
      </c>
      <c r="E75" s="92">
        <v>31</v>
      </c>
    </row>
    <row r="76" spans="1:5" ht="14.25">
      <c r="A76" s="93"/>
      <c r="B76" s="93"/>
      <c r="C76" s="94" t="s">
        <v>4</v>
      </c>
      <c r="D76" s="95">
        <v>142</v>
      </c>
      <c r="E76" s="96">
        <v>31</v>
      </c>
    </row>
    <row r="77" spans="1:5" ht="14.25">
      <c r="A77" s="93"/>
      <c r="B77" s="86" t="s">
        <v>36</v>
      </c>
      <c r="C77" s="86" t="s">
        <v>3</v>
      </c>
      <c r="D77" s="91">
        <v>18</v>
      </c>
      <c r="E77" s="92">
        <v>9</v>
      </c>
    </row>
    <row r="78" spans="1:5" ht="14.25">
      <c r="A78" s="93"/>
      <c r="B78" s="93"/>
      <c r="C78" s="94" t="s">
        <v>4</v>
      </c>
      <c r="D78" s="95">
        <v>36</v>
      </c>
      <c r="E78" s="96">
        <v>12</v>
      </c>
    </row>
    <row r="79" spans="1:5" ht="14.25">
      <c r="A79" s="86">
        <v>2007</v>
      </c>
      <c r="B79" s="86" t="s">
        <v>30</v>
      </c>
      <c r="C79" s="86" t="s">
        <v>3</v>
      </c>
      <c r="D79" s="91">
        <v>1</v>
      </c>
      <c r="E79" s="92">
        <v>1</v>
      </c>
    </row>
    <row r="80" spans="1:5" ht="14.25">
      <c r="A80" s="93"/>
      <c r="B80" s="86" t="s">
        <v>8</v>
      </c>
      <c r="C80" s="86" t="s">
        <v>4</v>
      </c>
      <c r="D80" s="91">
        <v>1</v>
      </c>
      <c r="E80" s="92">
        <v>1</v>
      </c>
    </row>
    <row r="81" spans="1:5" ht="14.25">
      <c r="A81" s="93"/>
      <c r="B81" s="86" t="s">
        <v>33</v>
      </c>
      <c r="C81" s="86" t="s">
        <v>3</v>
      </c>
      <c r="D81" s="91">
        <v>1</v>
      </c>
      <c r="E81" s="92">
        <v>1</v>
      </c>
    </row>
    <row r="82" spans="1:5" ht="14.25">
      <c r="A82" s="93"/>
      <c r="B82" s="93"/>
      <c r="C82" s="94" t="s">
        <v>4</v>
      </c>
      <c r="D82" s="95">
        <v>2</v>
      </c>
      <c r="E82" s="96">
        <v>2</v>
      </c>
    </row>
    <row r="83" spans="1:5" ht="14.25">
      <c r="A83" s="93"/>
      <c r="B83" s="86" t="s">
        <v>34</v>
      </c>
      <c r="C83" s="86" t="s">
        <v>3</v>
      </c>
      <c r="D83" s="91">
        <v>2</v>
      </c>
      <c r="E83" s="92">
        <v>2</v>
      </c>
    </row>
    <row r="84" spans="1:5" ht="14.25">
      <c r="A84" s="93"/>
      <c r="B84" s="86" t="s">
        <v>5</v>
      </c>
      <c r="C84" s="86" t="s">
        <v>3</v>
      </c>
      <c r="D84" s="91">
        <v>12</v>
      </c>
      <c r="E84" s="92">
        <v>5</v>
      </c>
    </row>
    <row r="85" spans="1:5" ht="14.25">
      <c r="A85" s="93"/>
      <c r="B85" s="93"/>
      <c r="C85" s="94" t="s">
        <v>4</v>
      </c>
      <c r="D85" s="95">
        <v>4</v>
      </c>
      <c r="E85" s="96">
        <v>2</v>
      </c>
    </row>
    <row r="86" spans="1:5" ht="14.25">
      <c r="A86" s="93"/>
      <c r="B86" s="86" t="s">
        <v>6</v>
      </c>
      <c r="C86" s="86" t="s">
        <v>3</v>
      </c>
      <c r="D86" s="91">
        <v>42</v>
      </c>
      <c r="E86" s="92">
        <v>26</v>
      </c>
    </row>
    <row r="87" spans="1:5" ht="14.25">
      <c r="A87" s="93"/>
      <c r="B87" s="93"/>
      <c r="C87" s="94" t="s">
        <v>4</v>
      </c>
      <c r="D87" s="95">
        <v>34</v>
      </c>
      <c r="E87" s="96">
        <v>16</v>
      </c>
    </row>
    <row r="88" spans="1:5" ht="14.25">
      <c r="A88" s="93"/>
      <c r="B88" s="86" t="s">
        <v>7</v>
      </c>
      <c r="C88" s="86" t="s">
        <v>3</v>
      </c>
      <c r="D88" s="91">
        <v>132</v>
      </c>
      <c r="E88" s="92">
        <v>52</v>
      </c>
    </row>
    <row r="89" spans="1:5" ht="14.25">
      <c r="A89" s="93"/>
      <c r="B89" s="93"/>
      <c r="C89" s="94" t="s">
        <v>4</v>
      </c>
      <c r="D89" s="95">
        <v>110</v>
      </c>
      <c r="E89" s="96">
        <v>41</v>
      </c>
    </row>
    <row r="90" spans="1:5" ht="14.25">
      <c r="A90" s="93"/>
      <c r="B90" s="86" t="s">
        <v>28</v>
      </c>
      <c r="C90" s="86" t="s">
        <v>3</v>
      </c>
      <c r="D90" s="91">
        <v>172</v>
      </c>
      <c r="E90" s="92">
        <v>40</v>
      </c>
    </row>
    <row r="91" spans="1:5" ht="14.25">
      <c r="A91" s="93"/>
      <c r="B91" s="93"/>
      <c r="C91" s="94" t="s">
        <v>4</v>
      </c>
      <c r="D91" s="95">
        <v>142</v>
      </c>
      <c r="E91" s="96">
        <v>28</v>
      </c>
    </row>
    <row r="92" spans="1:5" ht="14.25">
      <c r="A92" s="93"/>
      <c r="B92" s="86" t="s">
        <v>36</v>
      </c>
      <c r="C92" s="86" t="s">
        <v>3</v>
      </c>
      <c r="D92" s="91">
        <v>49</v>
      </c>
      <c r="E92" s="92">
        <v>16</v>
      </c>
    </row>
    <row r="93" spans="1:5" ht="14.25">
      <c r="A93" s="93"/>
      <c r="B93" s="93"/>
      <c r="C93" s="94" t="s">
        <v>4</v>
      </c>
      <c r="D93" s="95">
        <v>69</v>
      </c>
      <c r="E93" s="96">
        <v>15</v>
      </c>
    </row>
    <row r="94" spans="1:5" ht="14.25">
      <c r="A94" s="86">
        <v>2008</v>
      </c>
      <c r="B94" s="86" t="s">
        <v>29</v>
      </c>
      <c r="C94" s="86" t="s">
        <v>3</v>
      </c>
      <c r="D94" s="91">
        <v>5</v>
      </c>
      <c r="E94" s="92">
        <v>4</v>
      </c>
    </row>
    <row r="95" spans="1:5" ht="14.25">
      <c r="A95" s="93"/>
      <c r="B95" s="93"/>
      <c r="C95" s="94" t="s">
        <v>4</v>
      </c>
      <c r="D95" s="95">
        <v>2</v>
      </c>
      <c r="E95" s="96">
        <v>2</v>
      </c>
    </row>
    <row r="96" spans="1:5" ht="14.25">
      <c r="A96" s="93"/>
      <c r="B96" s="86" t="s">
        <v>30</v>
      </c>
      <c r="C96" s="86" t="s">
        <v>3</v>
      </c>
      <c r="D96" s="91">
        <v>1</v>
      </c>
      <c r="E96" s="92">
        <v>1</v>
      </c>
    </row>
    <row r="97" spans="1:5" ht="14.25">
      <c r="A97" s="93"/>
      <c r="B97" s="93"/>
      <c r="C97" s="94" t="s">
        <v>4</v>
      </c>
      <c r="D97" s="95">
        <v>6</v>
      </c>
      <c r="E97" s="96">
        <v>3</v>
      </c>
    </row>
    <row r="98" spans="1:5" ht="14.25">
      <c r="A98" s="93"/>
      <c r="B98" s="86" t="s">
        <v>8</v>
      </c>
      <c r="C98" s="86" t="s">
        <v>4</v>
      </c>
      <c r="D98" s="91">
        <v>4</v>
      </c>
      <c r="E98" s="92">
        <v>4</v>
      </c>
    </row>
    <row r="99" spans="1:5" ht="14.25">
      <c r="A99" s="93"/>
      <c r="B99" s="86" t="s">
        <v>33</v>
      </c>
      <c r="C99" s="86" t="s">
        <v>3</v>
      </c>
      <c r="D99" s="91">
        <v>1</v>
      </c>
      <c r="E99" s="92">
        <v>1</v>
      </c>
    </row>
    <row r="100" spans="1:5" ht="14.25">
      <c r="A100" s="93"/>
      <c r="B100" s="93"/>
      <c r="C100" s="94" t="s">
        <v>4</v>
      </c>
      <c r="D100" s="95">
        <v>2</v>
      </c>
      <c r="E100" s="96">
        <v>2</v>
      </c>
    </row>
    <row r="101" spans="1:5" ht="14.25">
      <c r="A101" s="93"/>
      <c r="B101" s="86" t="s">
        <v>34</v>
      </c>
      <c r="C101" s="86" t="s">
        <v>3</v>
      </c>
      <c r="D101" s="91">
        <v>3</v>
      </c>
      <c r="E101" s="92">
        <v>1</v>
      </c>
    </row>
    <row r="102" spans="1:5" ht="14.25">
      <c r="A102" s="93"/>
      <c r="B102" s="93"/>
      <c r="C102" s="94" t="s">
        <v>4</v>
      </c>
      <c r="D102" s="95">
        <v>1</v>
      </c>
      <c r="E102" s="96">
        <v>1</v>
      </c>
    </row>
    <row r="103" spans="1:5" ht="14.25">
      <c r="A103" s="93"/>
      <c r="B103" s="86" t="s">
        <v>5</v>
      </c>
      <c r="C103" s="86" t="s">
        <v>3</v>
      </c>
      <c r="D103" s="91">
        <v>2</v>
      </c>
      <c r="E103" s="92">
        <v>1</v>
      </c>
    </row>
    <row r="104" spans="1:5" ht="14.25">
      <c r="A104" s="93"/>
      <c r="B104" s="93"/>
      <c r="C104" s="94" t="s">
        <v>4</v>
      </c>
      <c r="D104" s="95">
        <v>1</v>
      </c>
      <c r="E104" s="96">
        <v>1</v>
      </c>
    </row>
    <row r="105" spans="1:5" ht="14.25">
      <c r="A105" s="93"/>
      <c r="B105" s="86" t="s">
        <v>6</v>
      </c>
      <c r="C105" s="86" t="s">
        <v>3</v>
      </c>
      <c r="D105" s="91">
        <v>40</v>
      </c>
      <c r="E105" s="92">
        <v>19</v>
      </c>
    </row>
    <row r="106" spans="1:5" ht="14.25">
      <c r="A106" s="93"/>
      <c r="B106" s="93"/>
      <c r="C106" s="94" t="s">
        <v>4</v>
      </c>
      <c r="D106" s="95">
        <v>28</v>
      </c>
      <c r="E106" s="96">
        <v>14</v>
      </c>
    </row>
    <row r="107" spans="1:5" ht="14.25">
      <c r="A107" s="93"/>
      <c r="B107" s="86" t="s">
        <v>7</v>
      </c>
      <c r="C107" s="86" t="s">
        <v>3</v>
      </c>
      <c r="D107" s="91">
        <v>136</v>
      </c>
      <c r="E107" s="92">
        <v>56</v>
      </c>
    </row>
    <row r="108" spans="1:5" ht="14.25">
      <c r="A108" s="93"/>
      <c r="B108" s="93"/>
      <c r="C108" s="94" t="s">
        <v>4</v>
      </c>
      <c r="D108" s="95">
        <v>160</v>
      </c>
      <c r="E108" s="96">
        <v>50</v>
      </c>
    </row>
    <row r="109" spans="1:5" ht="14.25">
      <c r="A109" s="93"/>
      <c r="B109" s="86" t="s">
        <v>28</v>
      </c>
      <c r="C109" s="86" t="s">
        <v>3</v>
      </c>
      <c r="D109" s="91">
        <v>207</v>
      </c>
      <c r="E109" s="92">
        <v>47</v>
      </c>
    </row>
    <row r="110" spans="1:5" ht="14.25">
      <c r="A110" s="93"/>
      <c r="B110" s="93"/>
      <c r="C110" s="94" t="s">
        <v>4</v>
      </c>
      <c r="D110" s="95">
        <v>151</v>
      </c>
      <c r="E110" s="96">
        <v>38</v>
      </c>
    </row>
    <row r="111" spans="1:5" ht="14.25">
      <c r="A111" s="93"/>
      <c r="B111" s="86" t="s">
        <v>36</v>
      </c>
      <c r="C111" s="86" t="s">
        <v>3</v>
      </c>
      <c r="D111" s="91">
        <v>59</v>
      </c>
      <c r="E111" s="92">
        <v>18</v>
      </c>
    </row>
    <row r="112" spans="1:5" ht="14.25">
      <c r="A112" s="93"/>
      <c r="B112" s="93"/>
      <c r="C112" s="94" t="s">
        <v>4</v>
      </c>
      <c r="D112" s="95">
        <v>111</v>
      </c>
      <c r="E112" s="96">
        <v>24</v>
      </c>
    </row>
    <row r="113" spans="1:5" ht="14.25">
      <c r="A113" s="86">
        <v>2009</v>
      </c>
      <c r="B113" s="86" t="s">
        <v>33</v>
      </c>
      <c r="C113" s="86" t="s">
        <v>3</v>
      </c>
      <c r="D113" s="91">
        <v>5</v>
      </c>
      <c r="E113" s="92">
        <v>3</v>
      </c>
    </row>
    <row r="114" spans="1:5" ht="14.25">
      <c r="A114" s="93"/>
      <c r="B114" s="93"/>
      <c r="C114" s="94" t="s">
        <v>4</v>
      </c>
      <c r="D114" s="95">
        <v>1</v>
      </c>
      <c r="E114" s="96">
        <v>1</v>
      </c>
    </row>
    <row r="115" spans="1:5" ht="14.25">
      <c r="A115" s="93"/>
      <c r="B115" s="86" t="s">
        <v>34</v>
      </c>
      <c r="C115" s="86" t="s">
        <v>3</v>
      </c>
      <c r="D115" s="91">
        <v>3</v>
      </c>
      <c r="E115" s="92">
        <v>3</v>
      </c>
    </row>
    <row r="116" spans="1:5" ht="14.25">
      <c r="A116" s="93"/>
      <c r="B116" s="86" t="s">
        <v>5</v>
      </c>
      <c r="C116" s="86" t="s">
        <v>3</v>
      </c>
      <c r="D116" s="91">
        <v>1</v>
      </c>
      <c r="E116" s="92">
        <v>1</v>
      </c>
    </row>
    <row r="117" spans="1:5" ht="14.25">
      <c r="A117" s="93"/>
      <c r="B117" s="93"/>
      <c r="C117" s="94" t="s">
        <v>4</v>
      </c>
      <c r="D117" s="95">
        <v>1</v>
      </c>
      <c r="E117" s="96">
        <v>1</v>
      </c>
    </row>
    <row r="118" spans="1:5" ht="14.25">
      <c r="A118" s="93"/>
      <c r="B118" s="86" t="s">
        <v>6</v>
      </c>
      <c r="C118" s="86" t="s">
        <v>3</v>
      </c>
      <c r="D118" s="91">
        <v>68</v>
      </c>
      <c r="E118" s="92">
        <v>33</v>
      </c>
    </row>
    <row r="119" spans="1:5" ht="14.25">
      <c r="A119" s="93"/>
      <c r="B119" s="93"/>
      <c r="C119" s="94" t="s">
        <v>4</v>
      </c>
      <c r="D119" s="95">
        <v>63</v>
      </c>
      <c r="E119" s="96">
        <v>18</v>
      </c>
    </row>
    <row r="120" spans="1:5" ht="14.25">
      <c r="A120" s="93"/>
      <c r="B120" s="86" t="s">
        <v>7</v>
      </c>
      <c r="C120" s="86" t="s">
        <v>3</v>
      </c>
      <c r="D120" s="91">
        <v>188</v>
      </c>
      <c r="E120" s="92">
        <v>72</v>
      </c>
    </row>
    <row r="121" spans="1:5" ht="14.25">
      <c r="A121" s="93"/>
      <c r="B121" s="93"/>
      <c r="C121" s="94" t="s">
        <v>4</v>
      </c>
      <c r="D121" s="95">
        <v>147</v>
      </c>
      <c r="E121" s="96">
        <v>44</v>
      </c>
    </row>
    <row r="122" spans="1:5" ht="14.25">
      <c r="A122" s="93"/>
      <c r="B122" s="86" t="s">
        <v>28</v>
      </c>
      <c r="C122" s="86" t="s">
        <v>3</v>
      </c>
      <c r="D122" s="91">
        <v>169</v>
      </c>
      <c r="E122" s="92">
        <v>45</v>
      </c>
    </row>
    <row r="123" spans="1:5" ht="14.25">
      <c r="A123" s="93"/>
      <c r="B123" s="93"/>
      <c r="C123" s="94" t="s">
        <v>4</v>
      </c>
      <c r="D123" s="95">
        <v>168</v>
      </c>
      <c r="E123" s="96">
        <v>45</v>
      </c>
    </row>
    <row r="124" spans="1:5" ht="14.25">
      <c r="A124" s="93"/>
      <c r="B124" s="86" t="s">
        <v>36</v>
      </c>
      <c r="C124" s="86" t="s">
        <v>3</v>
      </c>
      <c r="D124" s="91">
        <v>82</v>
      </c>
      <c r="E124" s="92">
        <v>21</v>
      </c>
    </row>
    <row r="125" spans="1:5" ht="14.25">
      <c r="A125" s="93"/>
      <c r="B125" s="93"/>
      <c r="C125" s="94" t="s">
        <v>4</v>
      </c>
      <c r="D125" s="95">
        <v>102</v>
      </c>
      <c r="E125" s="96">
        <v>21</v>
      </c>
    </row>
    <row r="126" spans="1:5" ht="14.25">
      <c r="A126" s="86">
        <v>2010</v>
      </c>
      <c r="B126" s="86" t="s">
        <v>8</v>
      </c>
      <c r="C126" s="86" t="s">
        <v>3</v>
      </c>
      <c r="D126" s="91">
        <v>1</v>
      </c>
      <c r="E126" s="92">
        <v>1</v>
      </c>
    </row>
    <row r="127" spans="1:5" ht="14.25">
      <c r="A127" s="93"/>
      <c r="B127" s="86" t="s">
        <v>33</v>
      </c>
      <c r="C127" s="86" t="s">
        <v>3</v>
      </c>
      <c r="D127" s="91">
        <v>1</v>
      </c>
      <c r="E127" s="92">
        <v>1</v>
      </c>
    </row>
    <row r="128" spans="1:5" ht="14.25">
      <c r="A128" s="93"/>
      <c r="B128" s="86" t="s">
        <v>34</v>
      </c>
      <c r="C128" s="86" t="s">
        <v>3</v>
      </c>
      <c r="D128" s="91">
        <v>4</v>
      </c>
      <c r="E128" s="92">
        <v>3</v>
      </c>
    </row>
    <row r="129" spans="1:5" ht="14.25">
      <c r="A129" s="93"/>
      <c r="B129" s="93"/>
      <c r="C129" s="94" t="s">
        <v>4</v>
      </c>
      <c r="D129" s="95">
        <v>3</v>
      </c>
      <c r="E129" s="96">
        <v>2</v>
      </c>
    </row>
    <row r="130" spans="1:5" ht="14.25">
      <c r="A130" s="93"/>
      <c r="B130" s="86" t="s">
        <v>6</v>
      </c>
      <c r="C130" s="86" t="s">
        <v>3</v>
      </c>
      <c r="D130" s="91">
        <v>72</v>
      </c>
      <c r="E130" s="92">
        <v>36</v>
      </c>
    </row>
    <row r="131" spans="1:5" ht="14.25">
      <c r="A131" s="93"/>
      <c r="B131" s="93"/>
      <c r="C131" s="94" t="s">
        <v>4</v>
      </c>
      <c r="D131" s="95">
        <v>41</v>
      </c>
      <c r="E131" s="96">
        <v>12</v>
      </c>
    </row>
    <row r="132" spans="1:5" ht="14.25">
      <c r="A132" s="93"/>
      <c r="B132" s="86" t="s">
        <v>7</v>
      </c>
      <c r="C132" s="86" t="s">
        <v>3</v>
      </c>
      <c r="D132" s="91">
        <v>145</v>
      </c>
      <c r="E132" s="92">
        <v>59</v>
      </c>
    </row>
    <row r="133" spans="1:5" ht="14.25">
      <c r="A133" s="93"/>
      <c r="B133" s="93"/>
      <c r="C133" s="94" t="s">
        <v>4</v>
      </c>
      <c r="D133" s="95">
        <v>109</v>
      </c>
      <c r="E133" s="96">
        <v>39</v>
      </c>
    </row>
    <row r="134" spans="1:5" ht="14.25">
      <c r="A134" s="93"/>
      <c r="B134" s="86" t="s">
        <v>28</v>
      </c>
      <c r="C134" s="86" t="s">
        <v>3</v>
      </c>
      <c r="D134" s="91">
        <v>137</v>
      </c>
      <c r="E134" s="92">
        <v>29</v>
      </c>
    </row>
    <row r="135" spans="1:5" ht="14.25">
      <c r="A135" s="93"/>
      <c r="B135" s="93"/>
      <c r="C135" s="94" t="s">
        <v>4</v>
      </c>
      <c r="D135" s="95">
        <v>125</v>
      </c>
      <c r="E135" s="96">
        <v>33</v>
      </c>
    </row>
    <row r="136" spans="1:5" ht="14.25">
      <c r="A136" s="93"/>
      <c r="B136" s="86" t="s">
        <v>36</v>
      </c>
      <c r="C136" s="86" t="s">
        <v>3</v>
      </c>
      <c r="D136" s="91">
        <v>74</v>
      </c>
      <c r="E136" s="92">
        <v>22</v>
      </c>
    </row>
    <row r="137" spans="1:5" ht="14.25">
      <c r="A137" s="97"/>
      <c r="B137" s="97"/>
      <c r="C137" s="98" t="s">
        <v>4</v>
      </c>
      <c r="D137" s="99">
        <v>84</v>
      </c>
      <c r="E137" s="100">
        <v>21</v>
      </c>
    </row>
  </sheetData>
  <sheetProtection password="9108" sheet="1" objects="1" scenarios="1" pivotTables="0"/>
  <mergeCells count="2">
    <mergeCell ref="A2:E2"/>
    <mergeCell ref="C4:E4"/>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137"/>
  <sheetViews>
    <sheetView showGridLines="0" view="pageLayout" workbookViewId="0" topLeftCell="A1">
      <selection activeCell="C13" sqref="C13"/>
    </sheetView>
  </sheetViews>
  <sheetFormatPr defaultColWidth="9.140625" defaultRowHeight="15"/>
  <cols>
    <col min="1" max="1" width="14.8515625" style="0" customWidth="1"/>
    <col min="2" max="2" width="25.57421875" style="0" customWidth="1"/>
    <col min="3" max="3" width="33.140625" style="0" customWidth="1"/>
    <col min="4" max="4" width="35.421875" style="0" customWidth="1"/>
  </cols>
  <sheetData>
    <row r="1" spans="1:4" ht="15" thickBot="1">
      <c r="A1" s="21"/>
      <c r="B1" s="21"/>
      <c r="C1" s="21"/>
      <c r="D1" s="21"/>
    </row>
    <row r="2" spans="1:4" ht="14.25">
      <c r="A2" s="67" t="str">
        <f>CONCATENATE("Table 2. ",B4," Administrations per Patient in the Outpatient Setting by Year, Age Group, and Sex")</f>
        <v>Table 2. AZATHIOPRINE ORAL 50 MG Administrations per Patient in the Outpatient Setting by Year, Age Group, and Sex</v>
      </c>
      <c r="B2" s="68"/>
      <c r="C2" s="68"/>
      <c r="D2" s="69"/>
    </row>
    <row r="3" spans="1:4" ht="4.5" customHeight="1" thickBot="1">
      <c r="A3" s="36"/>
      <c r="B3" s="37"/>
      <c r="C3" s="37"/>
      <c r="D3" s="38"/>
    </row>
    <row r="4" spans="1:4" ht="14.25">
      <c r="A4" s="101" t="s">
        <v>48</v>
      </c>
      <c r="B4" s="107" t="s">
        <v>25</v>
      </c>
      <c r="C4" s="70" t="s">
        <v>10</v>
      </c>
      <c r="D4" s="71"/>
    </row>
    <row r="5" spans="1:4" ht="14.25">
      <c r="A5" s="2"/>
      <c r="B5" s="3"/>
      <c r="C5" s="3"/>
      <c r="D5" s="9"/>
    </row>
    <row r="6" spans="1:4" ht="28.5">
      <c r="A6" s="105" t="s">
        <v>47</v>
      </c>
      <c r="B6" s="106"/>
      <c r="C6" s="106"/>
      <c r="D6" s="104"/>
    </row>
    <row r="7" spans="1:4" ht="14.25">
      <c r="A7" s="88" t="s">
        <v>2</v>
      </c>
      <c r="B7" s="88" t="s">
        <v>0</v>
      </c>
      <c r="C7" s="88" t="s">
        <v>1</v>
      </c>
      <c r="D7" s="104" t="s">
        <v>11</v>
      </c>
    </row>
    <row r="8" spans="1:4" ht="14.25">
      <c r="A8" s="86">
        <v>2000</v>
      </c>
      <c r="B8" s="86" t="s">
        <v>34</v>
      </c>
      <c r="C8" s="86" t="s">
        <v>3</v>
      </c>
      <c r="D8" s="108" t="s">
        <v>12</v>
      </c>
    </row>
    <row r="9" spans="1:4" ht="14.25">
      <c r="A9" s="93"/>
      <c r="B9" s="86" t="s">
        <v>7</v>
      </c>
      <c r="C9" s="86" t="s">
        <v>3</v>
      </c>
      <c r="D9" s="108">
        <v>1</v>
      </c>
    </row>
    <row r="10" spans="1:4" ht="14.25">
      <c r="A10" s="93"/>
      <c r="B10" s="93"/>
      <c r="C10" s="94" t="s">
        <v>4</v>
      </c>
      <c r="D10" s="109" t="s">
        <v>12</v>
      </c>
    </row>
    <row r="11" spans="1:4" ht="14.25">
      <c r="A11" s="93"/>
      <c r="B11" s="86" t="s">
        <v>28</v>
      </c>
      <c r="C11" s="86" t="s">
        <v>4</v>
      </c>
      <c r="D11" s="108">
        <v>1</v>
      </c>
    </row>
    <row r="12" spans="1:4" ht="14.25">
      <c r="A12" s="93"/>
      <c r="B12" s="86" t="s">
        <v>36</v>
      </c>
      <c r="C12" s="86" t="s">
        <v>3</v>
      </c>
      <c r="D12" s="108">
        <v>2</v>
      </c>
    </row>
    <row r="13" spans="1:4" ht="14.25">
      <c r="A13" s="93"/>
      <c r="B13" s="93"/>
      <c r="C13" s="94" t="s">
        <v>4</v>
      </c>
      <c r="D13" s="109">
        <v>1</v>
      </c>
    </row>
    <row r="14" spans="1:4" ht="14.25">
      <c r="A14" s="86">
        <v>2001</v>
      </c>
      <c r="B14" s="86" t="s">
        <v>33</v>
      </c>
      <c r="C14" s="86" t="s">
        <v>3</v>
      </c>
      <c r="D14" s="108" t="s">
        <v>12</v>
      </c>
    </row>
    <row r="15" spans="1:4" ht="14.25">
      <c r="A15" s="93"/>
      <c r="B15" s="86" t="s">
        <v>6</v>
      </c>
      <c r="C15" s="86" t="s">
        <v>3</v>
      </c>
      <c r="D15" s="108">
        <v>1</v>
      </c>
    </row>
    <row r="16" spans="1:4" ht="14.25">
      <c r="A16" s="93"/>
      <c r="B16" s="93"/>
      <c r="C16" s="94" t="s">
        <v>4</v>
      </c>
      <c r="D16" s="109">
        <v>3</v>
      </c>
    </row>
    <row r="17" spans="1:4" ht="14.25">
      <c r="A17" s="93"/>
      <c r="B17" s="86" t="s">
        <v>7</v>
      </c>
      <c r="C17" s="86" t="s">
        <v>3</v>
      </c>
      <c r="D17" s="108">
        <v>1</v>
      </c>
    </row>
    <row r="18" spans="1:4" ht="14.25">
      <c r="A18" s="93"/>
      <c r="B18" s="93"/>
      <c r="C18" s="94" t="s">
        <v>4</v>
      </c>
      <c r="D18" s="109">
        <v>8</v>
      </c>
    </row>
    <row r="19" spans="1:4" ht="14.25">
      <c r="A19" s="93"/>
      <c r="B19" s="86" t="s">
        <v>28</v>
      </c>
      <c r="C19" s="86" t="s">
        <v>3</v>
      </c>
      <c r="D19" s="108">
        <v>3.5</v>
      </c>
    </row>
    <row r="20" spans="1:4" ht="14.25">
      <c r="A20" s="93"/>
      <c r="B20" s="93"/>
      <c r="C20" s="94" t="s">
        <v>4</v>
      </c>
      <c r="D20" s="109">
        <v>2</v>
      </c>
    </row>
    <row r="21" spans="1:4" ht="14.25">
      <c r="A21" s="93"/>
      <c r="B21" s="86" t="s">
        <v>36</v>
      </c>
      <c r="C21" s="86" t="s">
        <v>3</v>
      </c>
      <c r="D21" s="108">
        <v>1</v>
      </c>
    </row>
    <row r="22" spans="1:4" ht="14.25">
      <c r="A22" s="86">
        <v>2002</v>
      </c>
      <c r="B22" s="86" t="s">
        <v>6</v>
      </c>
      <c r="C22" s="86" t="s">
        <v>3</v>
      </c>
      <c r="D22" s="108" t="s">
        <v>12</v>
      </c>
    </row>
    <row r="23" spans="1:4" ht="14.25">
      <c r="A23" s="93"/>
      <c r="B23" s="93"/>
      <c r="C23" s="94" t="s">
        <v>4</v>
      </c>
      <c r="D23" s="109" t="s">
        <v>12</v>
      </c>
    </row>
    <row r="24" spans="1:4" ht="14.25">
      <c r="A24" s="93"/>
      <c r="B24" s="86" t="s">
        <v>7</v>
      </c>
      <c r="C24" s="86" t="s">
        <v>3</v>
      </c>
      <c r="D24" s="108">
        <v>1.4</v>
      </c>
    </row>
    <row r="25" spans="1:4" ht="14.25">
      <c r="A25" s="93"/>
      <c r="B25" s="93"/>
      <c r="C25" s="94" t="s">
        <v>4</v>
      </c>
      <c r="D25" s="109">
        <v>14</v>
      </c>
    </row>
    <row r="26" spans="1:4" ht="14.25">
      <c r="A26" s="93"/>
      <c r="B26" s="86" t="s">
        <v>28</v>
      </c>
      <c r="C26" s="86" t="s">
        <v>3</v>
      </c>
      <c r="D26" s="108">
        <v>7</v>
      </c>
    </row>
    <row r="27" spans="1:4" ht="14.25">
      <c r="A27" s="93"/>
      <c r="B27" s="93"/>
      <c r="C27" s="94" t="s">
        <v>4</v>
      </c>
      <c r="D27" s="109">
        <v>1</v>
      </c>
    </row>
    <row r="28" spans="1:4" ht="14.25">
      <c r="A28" s="86">
        <v>2003</v>
      </c>
      <c r="B28" s="86" t="s">
        <v>6</v>
      </c>
      <c r="C28" s="86" t="s">
        <v>3</v>
      </c>
      <c r="D28" s="108" t="s">
        <v>12</v>
      </c>
    </row>
    <row r="29" spans="1:4" ht="14.25">
      <c r="A29" s="93"/>
      <c r="B29" s="93"/>
      <c r="C29" s="94" t="s">
        <v>4</v>
      </c>
      <c r="D29" s="109" t="s">
        <v>12</v>
      </c>
    </row>
    <row r="30" spans="1:4" ht="14.25">
      <c r="A30" s="93"/>
      <c r="B30" s="86" t="s">
        <v>7</v>
      </c>
      <c r="C30" s="86" t="s">
        <v>3</v>
      </c>
      <c r="D30" s="108">
        <v>1.5</v>
      </c>
    </row>
    <row r="31" spans="1:4" ht="14.25">
      <c r="A31" s="93"/>
      <c r="B31" s="93"/>
      <c r="C31" s="94" t="s">
        <v>4</v>
      </c>
      <c r="D31" s="109">
        <v>1.5</v>
      </c>
    </row>
    <row r="32" spans="1:4" ht="14.25">
      <c r="A32" s="93"/>
      <c r="B32" s="86" t="s">
        <v>28</v>
      </c>
      <c r="C32" s="86" t="s">
        <v>4</v>
      </c>
      <c r="D32" s="108">
        <v>1</v>
      </c>
    </row>
    <row r="33" spans="1:4" ht="14.25">
      <c r="A33" s="93"/>
      <c r="B33" s="86" t="s">
        <v>36</v>
      </c>
      <c r="C33" s="86" t="s">
        <v>3</v>
      </c>
      <c r="D33" s="108">
        <v>3</v>
      </c>
    </row>
    <row r="34" spans="1:4" ht="14.25">
      <c r="A34" s="93"/>
      <c r="B34" s="93"/>
      <c r="C34" s="94" t="s">
        <v>4</v>
      </c>
      <c r="D34" s="109" t="s">
        <v>12</v>
      </c>
    </row>
    <row r="35" spans="1:4" ht="14.25">
      <c r="A35" s="86">
        <v>2004</v>
      </c>
      <c r="B35" s="86" t="s">
        <v>29</v>
      </c>
      <c r="C35" s="86" t="s">
        <v>3</v>
      </c>
      <c r="D35" s="108">
        <v>1</v>
      </c>
    </row>
    <row r="36" spans="1:4" ht="14.25">
      <c r="A36" s="93"/>
      <c r="B36" s="86" t="s">
        <v>30</v>
      </c>
      <c r="C36" s="86" t="s">
        <v>4</v>
      </c>
      <c r="D36" s="108">
        <v>1</v>
      </c>
    </row>
    <row r="37" spans="1:4" ht="14.25">
      <c r="A37" s="93"/>
      <c r="B37" s="86" t="s">
        <v>8</v>
      </c>
      <c r="C37" s="86" t="s">
        <v>3</v>
      </c>
      <c r="D37" s="108">
        <v>1</v>
      </c>
    </row>
    <row r="38" spans="1:4" ht="14.25">
      <c r="A38" s="93"/>
      <c r="B38" s="93"/>
      <c r="C38" s="94" t="s">
        <v>4</v>
      </c>
      <c r="D38" s="109">
        <v>1</v>
      </c>
    </row>
    <row r="39" spans="1:4" ht="14.25">
      <c r="A39" s="93"/>
      <c r="B39" s="86" t="s">
        <v>33</v>
      </c>
      <c r="C39" s="86" t="s">
        <v>3</v>
      </c>
      <c r="D39" s="108">
        <v>1</v>
      </c>
    </row>
    <row r="40" spans="1:4" ht="14.25">
      <c r="A40" s="93"/>
      <c r="B40" s="93"/>
      <c r="C40" s="94" t="s">
        <v>4</v>
      </c>
      <c r="D40" s="109">
        <v>4</v>
      </c>
    </row>
    <row r="41" spans="1:4" ht="14.25">
      <c r="A41" s="93"/>
      <c r="B41" s="86" t="s">
        <v>34</v>
      </c>
      <c r="C41" s="86" t="s">
        <v>3</v>
      </c>
      <c r="D41" s="108">
        <v>1</v>
      </c>
    </row>
    <row r="42" spans="1:4" ht="14.25">
      <c r="A42" s="93"/>
      <c r="B42" s="93"/>
      <c r="C42" s="94" t="s">
        <v>4</v>
      </c>
      <c r="D42" s="109">
        <v>1.3333333333333333</v>
      </c>
    </row>
    <row r="43" spans="1:4" ht="14.25">
      <c r="A43" s="93"/>
      <c r="B43" s="86" t="s">
        <v>5</v>
      </c>
      <c r="C43" s="86" t="s">
        <v>3</v>
      </c>
      <c r="D43" s="108">
        <v>3</v>
      </c>
    </row>
    <row r="44" spans="1:4" ht="14.25">
      <c r="A44" s="93"/>
      <c r="B44" s="93"/>
      <c r="C44" s="94" t="s">
        <v>4</v>
      </c>
      <c r="D44" s="109">
        <v>1</v>
      </c>
    </row>
    <row r="45" spans="1:4" ht="14.25">
      <c r="A45" s="93"/>
      <c r="B45" s="86" t="s">
        <v>6</v>
      </c>
      <c r="C45" s="86" t="s">
        <v>3</v>
      </c>
      <c r="D45" s="108">
        <v>2.090909090909091</v>
      </c>
    </row>
    <row r="46" spans="1:4" ht="14.25">
      <c r="A46" s="93"/>
      <c r="B46" s="93"/>
      <c r="C46" s="94" t="s">
        <v>4</v>
      </c>
      <c r="D46" s="109">
        <v>1.1666666666666667</v>
      </c>
    </row>
    <row r="47" spans="1:4" ht="14.25">
      <c r="A47" s="93"/>
      <c r="B47" s="86" t="s">
        <v>7</v>
      </c>
      <c r="C47" s="86" t="s">
        <v>3</v>
      </c>
      <c r="D47" s="108">
        <v>3.925</v>
      </c>
    </row>
    <row r="48" spans="1:4" ht="14.25">
      <c r="A48" s="93"/>
      <c r="B48" s="93"/>
      <c r="C48" s="94" t="s">
        <v>4</v>
      </c>
      <c r="D48" s="109">
        <v>4</v>
      </c>
    </row>
    <row r="49" spans="1:4" ht="14.25">
      <c r="A49" s="93"/>
      <c r="B49" s="86" t="s">
        <v>28</v>
      </c>
      <c r="C49" s="86" t="s">
        <v>3</v>
      </c>
      <c r="D49" s="108">
        <v>4.16</v>
      </c>
    </row>
    <row r="50" spans="1:4" ht="14.25">
      <c r="A50" s="93"/>
      <c r="B50" s="93"/>
      <c r="C50" s="94" t="s">
        <v>4</v>
      </c>
      <c r="D50" s="109">
        <v>4.75</v>
      </c>
    </row>
    <row r="51" spans="1:4" ht="14.25">
      <c r="A51" s="93"/>
      <c r="B51" s="86" t="s">
        <v>36</v>
      </c>
      <c r="C51" s="86" t="s">
        <v>3</v>
      </c>
      <c r="D51" s="108">
        <v>1.8</v>
      </c>
    </row>
    <row r="52" spans="1:4" ht="14.25">
      <c r="A52" s="93"/>
      <c r="B52" s="93"/>
      <c r="C52" s="94" t="s">
        <v>4</v>
      </c>
      <c r="D52" s="109">
        <v>2.909090909090909</v>
      </c>
    </row>
    <row r="53" spans="1:4" ht="14.25">
      <c r="A53" s="86">
        <v>2005</v>
      </c>
      <c r="B53" s="86" t="s">
        <v>29</v>
      </c>
      <c r="C53" s="86" t="s">
        <v>4</v>
      </c>
      <c r="D53" s="108">
        <v>1</v>
      </c>
    </row>
    <row r="54" spans="1:4" ht="14.25">
      <c r="A54" s="93"/>
      <c r="B54" s="86" t="s">
        <v>33</v>
      </c>
      <c r="C54" s="86" t="s">
        <v>3</v>
      </c>
      <c r="D54" s="108">
        <v>1</v>
      </c>
    </row>
    <row r="55" spans="1:4" ht="14.25">
      <c r="A55" s="93"/>
      <c r="B55" s="86" t="s">
        <v>34</v>
      </c>
      <c r="C55" s="86" t="s">
        <v>3</v>
      </c>
      <c r="D55" s="108">
        <v>1</v>
      </c>
    </row>
    <row r="56" spans="1:4" ht="14.25">
      <c r="A56" s="93"/>
      <c r="B56" s="93"/>
      <c r="C56" s="94" t="s">
        <v>4</v>
      </c>
      <c r="D56" s="109" t="s">
        <v>12</v>
      </c>
    </row>
    <row r="57" spans="1:4" ht="14.25">
      <c r="A57" s="93"/>
      <c r="B57" s="86" t="s">
        <v>5</v>
      </c>
      <c r="C57" s="86" t="s">
        <v>3</v>
      </c>
      <c r="D57" s="108">
        <v>1.5</v>
      </c>
    </row>
    <row r="58" spans="1:4" ht="14.25">
      <c r="A58" s="93"/>
      <c r="B58" s="86" t="s">
        <v>6</v>
      </c>
      <c r="C58" s="86" t="s">
        <v>3</v>
      </c>
      <c r="D58" s="108">
        <v>1.8888888888888888</v>
      </c>
    </row>
    <row r="59" spans="1:4" ht="14.25">
      <c r="A59" s="93"/>
      <c r="B59" s="93"/>
      <c r="C59" s="94" t="s">
        <v>4</v>
      </c>
      <c r="D59" s="109">
        <v>2.5</v>
      </c>
    </row>
    <row r="60" spans="1:4" ht="14.25">
      <c r="A60" s="93"/>
      <c r="B60" s="86" t="s">
        <v>7</v>
      </c>
      <c r="C60" s="86" t="s">
        <v>3</v>
      </c>
      <c r="D60" s="108">
        <v>1.930232558139535</v>
      </c>
    </row>
    <row r="61" spans="1:4" ht="14.25">
      <c r="A61" s="93"/>
      <c r="B61" s="93"/>
      <c r="C61" s="94" t="s">
        <v>4</v>
      </c>
      <c r="D61" s="109">
        <v>3.3548387096774195</v>
      </c>
    </row>
    <row r="62" spans="1:4" ht="14.25">
      <c r="A62" s="93"/>
      <c r="B62" s="86" t="s">
        <v>28</v>
      </c>
      <c r="C62" s="86" t="s">
        <v>3</v>
      </c>
      <c r="D62" s="108">
        <v>2.625</v>
      </c>
    </row>
    <row r="63" spans="1:4" ht="14.25">
      <c r="A63" s="93"/>
      <c r="B63" s="93"/>
      <c r="C63" s="94" t="s">
        <v>4</v>
      </c>
      <c r="D63" s="109">
        <v>3.5238095238095237</v>
      </c>
    </row>
    <row r="64" spans="1:4" ht="14.25">
      <c r="A64" s="93"/>
      <c r="B64" s="86" t="s">
        <v>36</v>
      </c>
      <c r="C64" s="86" t="s">
        <v>3</v>
      </c>
      <c r="D64" s="108">
        <v>2.3333333333333335</v>
      </c>
    </row>
    <row r="65" spans="1:4" ht="14.25">
      <c r="A65" s="93"/>
      <c r="B65" s="93"/>
      <c r="C65" s="94" t="s">
        <v>4</v>
      </c>
      <c r="D65" s="109">
        <v>4.6</v>
      </c>
    </row>
    <row r="66" spans="1:4" ht="14.25">
      <c r="A66" s="86">
        <v>2006</v>
      </c>
      <c r="B66" s="86" t="s">
        <v>30</v>
      </c>
      <c r="C66" s="86" t="s">
        <v>4</v>
      </c>
      <c r="D66" s="108">
        <v>1</v>
      </c>
    </row>
    <row r="67" spans="1:4" ht="14.25">
      <c r="A67" s="93"/>
      <c r="B67" s="86" t="s">
        <v>33</v>
      </c>
      <c r="C67" s="86" t="s">
        <v>4</v>
      </c>
      <c r="D67" s="108">
        <v>1</v>
      </c>
    </row>
    <row r="68" spans="1:4" ht="14.25">
      <c r="A68" s="93"/>
      <c r="B68" s="86" t="s">
        <v>34</v>
      </c>
      <c r="C68" s="86" t="s">
        <v>3</v>
      </c>
      <c r="D68" s="108">
        <v>1</v>
      </c>
    </row>
    <row r="69" spans="1:4" ht="14.25">
      <c r="A69" s="93"/>
      <c r="B69" s="86" t="s">
        <v>5</v>
      </c>
      <c r="C69" s="86" t="s">
        <v>3</v>
      </c>
      <c r="D69" s="108">
        <v>1</v>
      </c>
    </row>
    <row r="70" spans="1:4" ht="14.25">
      <c r="A70" s="93"/>
      <c r="B70" s="93"/>
      <c r="C70" s="94" t="s">
        <v>4</v>
      </c>
      <c r="D70" s="109">
        <v>4</v>
      </c>
    </row>
    <row r="71" spans="1:4" ht="14.25">
      <c r="A71" s="93"/>
      <c r="B71" s="86" t="s">
        <v>6</v>
      </c>
      <c r="C71" s="86" t="s">
        <v>3</v>
      </c>
      <c r="D71" s="108">
        <v>1.6</v>
      </c>
    </row>
    <row r="72" spans="1:4" ht="14.25">
      <c r="A72" s="93"/>
      <c r="B72" s="93"/>
      <c r="C72" s="94" t="s">
        <v>4</v>
      </c>
      <c r="D72" s="109">
        <v>1.6</v>
      </c>
    </row>
    <row r="73" spans="1:4" ht="14.25">
      <c r="A73" s="93"/>
      <c r="B73" s="86" t="s">
        <v>7</v>
      </c>
      <c r="C73" s="86" t="s">
        <v>3</v>
      </c>
      <c r="D73" s="108">
        <v>3.0588235294117645</v>
      </c>
    </row>
    <row r="74" spans="1:4" ht="14.25">
      <c r="A74" s="93"/>
      <c r="B74" s="93"/>
      <c r="C74" s="94" t="s">
        <v>4</v>
      </c>
      <c r="D74" s="109">
        <v>3.5384615384615383</v>
      </c>
    </row>
    <row r="75" spans="1:4" ht="14.25">
      <c r="A75" s="93"/>
      <c r="B75" s="86" t="s">
        <v>28</v>
      </c>
      <c r="C75" s="86" t="s">
        <v>3</v>
      </c>
      <c r="D75" s="108">
        <v>5.419354838709677</v>
      </c>
    </row>
    <row r="76" spans="1:4" ht="14.25">
      <c r="A76" s="93"/>
      <c r="B76" s="93"/>
      <c r="C76" s="94" t="s">
        <v>4</v>
      </c>
      <c r="D76" s="109">
        <v>4.580645161290323</v>
      </c>
    </row>
    <row r="77" spans="1:4" ht="14.25">
      <c r="A77" s="93"/>
      <c r="B77" s="86" t="s">
        <v>36</v>
      </c>
      <c r="C77" s="86" t="s">
        <v>3</v>
      </c>
      <c r="D77" s="108">
        <v>2</v>
      </c>
    </row>
    <row r="78" spans="1:4" ht="14.25">
      <c r="A78" s="93"/>
      <c r="B78" s="93"/>
      <c r="C78" s="94" t="s">
        <v>4</v>
      </c>
      <c r="D78" s="109">
        <v>3</v>
      </c>
    </row>
    <row r="79" spans="1:4" ht="14.25">
      <c r="A79" s="86">
        <v>2007</v>
      </c>
      <c r="B79" s="86" t="s">
        <v>30</v>
      </c>
      <c r="C79" s="86" t="s">
        <v>3</v>
      </c>
      <c r="D79" s="108">
        <v>1</v>
      </c>
    </row>
    <row r="80" spans="1:4" ht="14.25">
      <c r="A80" s="93"/>
      <c r="B80" s="86" t="s">
        <v>8</v>
      </c>
      <c r="C80" s="86" t="s">
        <v>4</v>
      </c>
      <c r="D80" s="108">
        <v>1</v>
      </c>
    </row>
    <row r="81" spans="1:4" ht="14.25">
      <c r="A81" s="93"/>
      <c r="B81" s="86" t="s">
        <v>33</v>
      </c>
      <c r="C81" s="86" t="s">
        <v>3</v>
      </c>
      <c r="D81" s="108">
        <v>1</v>
      </c>
    </row>
    <row r="82" spans="1:4" ht="14.25">
      <c r="A82" s="93"/>
      <c r="B82" s="93"/>
      <c r="C82" s="94" t="s">
        <v>4</v>
      </c>
      <c r="D82" s="109">
        <v>1</v>
      </c>
    </row>
    <row r="83" spans="1:4" ht="14.25">
      <c r="A83" s="93"/>
      <c r="B83" s="86" t="s">
        <v>34</v>
      </c>
      <c r="C83" s="86" t="s">
        <v>3</v>
      </c>
      <c r="D83" s="108">
        <v>1</v>
      </c>
    </row>
    <row r="84" spans="1:4" ht="14.25">
      <c r="A84" s="93"/>
      <c r="B84" s="86" t="s">
        <v>5</v>
      </c>
      <c r="C84" s="86" t="s">
        <v>3</v>
      </c>
      <c r="D84" s="108">
        <v>2.4</v>
      </c>
    </row>
    <row r="85" spans="1:4" ht="14.25">
      <c r="A85" s="93"/>
      <c r="B85" s="93"/>
      <c r="C85" s="94" t="s">
        <v>4</v>
      </c>
      <c r="D85" s="109">
        <v>2</v>
      </c>
    </row>
    <row r="86" spans="1:4" ht="14.25">
      <c r="A86" s="93"/>
      <c r="B86" s="86" t="s">
        <v>6</v>
      </c>
      <c r="C86" s="86" t="s">
        <v>3</v>
      </c>
      <c r="D86" s="108">
        <v>1.6153846153846154</v>
      </c>
    </row>
    <row r="87" spans="1:4" ht="14.25">
      <c r="A87" s="93"/>
      <c r="B87" s="93"/>
      <c r="C87" s="94" t="s">
        <v>4</v>
      </c>
      <c r="D87" s="109">
        <v>2.125</v>
      </c>
    </row>
    <row r="88" spans="1:4" ht="14.25">
      <c r="A88" s="93"/>
      <c r="B88" s="86" t="s">
        <v>7</v>
      </c>
      <c r="C88" s="86" t="s">
        <v>3</v>
      </c>
      <c r="D88" s="108">
        <v>2.5384615384615383</v>
      </c>
    </row>
    <row r="89" spans="1:4" ht="14.25">
      <c r="A89" s="93"/>
      <c r="B89" s="93"/>
      <c r="C89" s="94" t="s">
        <v>4</v>
      </c>
      <c r="D89" s="109">
        <v>2.682926829268293</v>
      </c>
    </row>
    <row r="90" spans="1:4" ht="14.25">
      <c r="A90" s="93"/>
      <c r="B90" s="86" t="s">
        <v>28</v>
      </c>
      <c r="C90" s="86" t="s">
        <v>3</v>
      </c>
      <c r="D90" s="108">
        <v>4.3</v>
      </c>
    </row>
    <row r="91" spans="1:4" ht="14.25">
      <c r="A91" s="93"/>
      <c r="B91" s="93"/>
      <c r="C91" s="94" t="s">
        <v>4</v>
      </c>
      <c r="D91" s="109">
        <v>5.071428571428571</v>
      </c>
    </row>
    <row r="92" spans="1:4" ht="14.25">
      <c r="A92" s="93"/>
      <c r="B92" s="86" t="s">
        <v>36</v>
      </c>
      <c r="C92" s="86" t="s">
        <v>3</v>
      </c>
      <c r="D92" s="108">
        <v>3.0625</v>
      </c>
    </row>
    <row r="93" spans="1:4" ht="14.25">
      <c r="A93" s="93"/>
      <c r="B93" s="93"/>
      <c r="C93" s="94" t="s">
        <v>4</v>
      </c>
      <c r="D93" s="109">
        <v>4.6</v>
      </c>
    </row>
    <row r="94" spans="1:4" ht="14.25">
      <c r="A94" s="86">
        <v>2008</v>
      </c>
      <c r="B94" s="86" t="s">
        <v>29</v>
      </c>
      <c r="C94" s="86" t="s">
        <v>3</v>
      </c>
      <c r="D94" s="108">
        <v>1.25</v>
      </c>
    </row>
    <row r="95" spans="1:4" ht="14.25">
      <c r="A95" s="93"/>
      <c r="B95" s="93"/>
      <c r="C95" s="94" t="s">
        <v>4</v>
      </c>
      <c r="D95" s="109">
        <v>1</v>
      </c>
    </row>
    <row r="96" spans="1:4" ht="14.25">
      <c r="A96" s="93"/>
      <c r="B96" s="86" t="s">
        <v>30</v>
      </c>
      <c r="C96" s="86" t="s">
        <v>3</v>
      </c>
      <c r="D96" s="108">
        <v>1</v>
      </c>
    </row>
    <row r="97" spans="1:4" ht="14.25">
      <c r="A97" s="93"/>
      <c r="B97" s="93"/>
      <c r="C97" s="94" t="s">
        <v>4</v>
      </c>
      <c r="D97" s="109">
        <v>2</v>
      </c>
    </row>
    <row r="98" spans="1:4" ht="14.25">
      <c r="A98" s="93"/>
      <c r="B98" s="86" t="s">
        <v>8</v>
      </c>
      <c r="C98" s="86" t="s">
        <v>4</v>
      </c>
      <c r="D98" s="108">
        <v>1</v>
      </c>
    </row>
    <row r="99" spans="1:4" ht="14.25">
      <c r="A99" s="93"/>
      <c r="B99" s="86" t="s">
        <v>33</v>
      </c>
      <c r="C99" s="86" t="s">
        <v>3</v>
      </c>
      <c r="D99" s="108">
        <v>1</v>
      </c>
    </row>
    <row r="100" spans="1:4" ht="14.25">
      <c r="A100" s="93"/>
      <c r="B100" s="93"/>
      <c r="C100" s="94" t="s">
        <v>4</v>
      </c>
      <c r="D100" s="109">
        <v>1</v>
      </c>
    </row>
    <row r="101" spans="1:4" ht="14.25">
      <c r="A101" s="93"/>
      <c r="B101" s="86" t="s">
        <v>34</v>
      </c>
      <c r="C101" s="86" t="s">
        <v>3</v>
      </c>
      <c r="D101" s="108">
        <v>3</v>
      </c>
    </row>
    <row r="102" spans="1:4" ht="14.25">
      <c r="A102" s="93"/>
      <c r="B102" s="93"/>
      <c r="C102" s="94" t="s">
        <v>4</v>
      </c>
      <c r="D102" s="109">
        <v>1</v>
      </c>
    </row>
    <row r="103" spans="1:4" ht="14.25">
      <c r="A103" s="93"/>
      <c r="B103" s="86" t="s">
        <v>5</v>
      </c>
      <c r="C103" s="86" t="s">
        <v>3</v>
      </c>
      <c r="D103" s="108">
        <v>2</v>
      </c>
    </row>
    <row r="104" spans="1:4" ht="14.25">
      <c r="A104" s="93"/>
      <c r="B104" s="93"/>
      <c r="C104" s="94" t="s">
        <v>4</v>
      </c>
      <c r="D104" s="109">
        <v>1</v>
      </c>
    </row>
    <row r="105" spans="1:4" ht="14.25">
      <c r="A105" s="93"/>
      <c r="B105" s="86" t="s">
        <v>6</v>
      </c>
      <c r="C105" s="86" t="s">
        <v>3</v>
      </c>
      <c r="D105" s="108">
        <v>2.1052631578947367</v>
      </c>
    </row>
    <row r="106" spans="1:4" ht="14.25">
      <c r="A106" s="93"/>
      <c r="B106" s="93"/>
      <c r="C106" s="94" t="s">
        <v>4</v>
      </c>
      <c r="D106" s="109">
        <v>2</v>
      </c>
    </row>
    <row r="107" spans="1:4" ht="14.25">
      <c r="A107" s="93"/>
      <c r="B107" s="86" t="s">
        <v>7</v>
      </c>
      <c r="C107" s="86" t="s">
        <v>3</v>
      </c>
      <c r="D107" s="108">
        <v>2.4285714285714284</v>
      </c>
    </row>
    <row r="108" spans="1:4" ht="14.25">
      <c r="A108" s="93"/>
      <c r="B108" s="93"/>
      <c r="C108" s="94" t="s">
        <v>4</v>
      </c>
      <c r="D108" s="109">
        <v>3.2</v>
      </c>
    </row>
    <row r="109" spans="1:4" ht="14.25">
      <c r="A109" s="93"/>
      <c r="B109" s="86" t="s">
        <v>28</v>
      </c>
      <c r="C109" s="86" t="s">
        <v>3</v>
      </c>
      <c r="D109" s="108">
        <v>4.404255319148936</v>
      </c>
    </row>
    <row r="110" spans="1:4" ht="14.25">
      <c r="A110" s="93"/>
      <c r="B110" s="93"/>
      <c r="C110" s="94" t="s">
        <v>4</v>
      </c>
      <c r="D110" s="109">
        <v>3.973684210526316</v>
      </c>
    </row>
    <row r="111" spans="1:4" ht="14.25">
      <c r="A111" s="93"/>
      <c r="B111" s="86" t="s">
        <v>36</v>
      </c>
      <c r="C111" s="86" t="s">
        <v>3</v>
      </c>
      <c r="D111" s="108">
        <v>3.2777777777777777</v>
      </c>
    </row>
    <row r="112" spans="1:4" ht="14.25">
      <c r="A112" s="93"/>
      <c r="B112" s="93"/>
      <c r="C112" s="94" t="s">
        <v>4</v>
      </c>
      <c r="D112" s="109">
        <v>4.625</v>
      </c>
    </row>
    <row r="113" spans="1:4" ht="14.25">
      <c r="A113" s="86">
        <v>2009</v>
      </c>
      <c r="B113" s="86" t="s">
        <v>33</v>
      </c>
      <c r="C113" s="86" t="s">
        <v>3</v>
      </c>
      <c r="D113" s="108">
        <v>1.6666666666666667</v>
      </c>
    </row>
    <row r="114" spans="1:4" ht="14.25">
      <c r="A114" s="93"/>
      <c r="B114" s="93"/>
      <c r="C114" s="94" t="s">
        <v>4</v>
      </c>
      <c r="D114" s="109">
        <v>1</v>
      </c>
    </row>
    <row r="115" spans="1:4" ht="14.25">
      <c r="A115" s="93"/>
      <c r="B115" s="86" t="s">
        <v>34</v>
      </c>
      <c r="C115" s="86" t="s">
        <v>3</v>
      </c>
      <c r="D115" s="108">
        <v>1</v>
      </c>
    </row>
    <row r="116" spans="1:4" ht="14.25">
      <c r="A116" s="93"/>
      <c r="B116" s="86" t="s">
        <v>5</v>
      </c>
      <c r="C116" s="86" t="s">
        <v>3</v>
      </c>
      <c r="D116" s="108">
        <v>1</v>
      </c>
    </row>
    <row r="117" spans="1:4" ht="14.25">
      <c r="A117" s="93"/>
      <c r="B117" s="93"/>
      <c r="C117" s="94" t="s">
        <v>4</v>
      </c>
      <c r="D117" s="109">
        <v>1</v>
      </c>
    </row>
    <row r="118" spans="1:4" ht="14.25">
      <c r="A118" s="93"/>
      <c r="B118" s="86" t="s">
        <v>6</v>
      </c>
      <c r="C118" s="86" t="s">
        <v>3</v>
      </c>
      <c r="D118" s="108">
        <v>2.0606060606060606</v>
      </c>
    </row>
    <row r="119" spans="1:4" ht="14.25">
      <c r="A119" s="93"/>
      <c r="B119" s="93"/>
      <c r="C119" s="94" t="s">
        <v>4</v>
      </c>
      <c r="D119" s="109">
        <v>3.5</v>
      </c>
    </row>
    <row r="120" spans="1:4" ht="14.25">
      <c r="A120" s="93"/>
      <c r="B120" s="86" t="s">
        <v>7</v>
      </c>
      <c r="C120" s="86" t="s">
        <v>3</v>
      </c>
      <c r="D120" s="108">
        <v>2.611111111111111</v>
      </c>
    </row>
    <row r="121" spans="1:4" ht="14.25">
      <c r="A121" s="93"/>
      <c r="B121" s="93"/>
      <c r="C121" s="94" t="s">
        <v>4</v>
      </c>
      <c r="D121" s="109">
        <v>3.340909090909091</v>
      </c>
    </row>
    <row r="122" spans="1:4" ht="14.25">
      <c r="A122" s="93"/>
      <c r="B122" s="86" t="s">
        <v>28</v>
      </c>
      <c r="C122" s="86" t="s">
        <v>3</v>
      </c>
      <c r="D122" s="108">
        <v>3.7555555555555555</v>
      </c>
    </row>
    <row r="123" spans="1:4" ht="14.25">
      <c r="A123" s="93"/>
      <c r="B123" s="93"/>
      <c r="C123" s="94" t="s">
        <v>4</v>
      </c>
      <c r="D123" s="109">
        <v>3.7333333333333334</v>
      </c>
    </row>
    <row r="124" spans="1:4" ht="14.25">
      <c r="A124" s="93"/>
      <c r="B124" s="86" t="s">
        <v>36</v>
      </c>
      <c r="C124" s="86" t="s">
        <v>3</v>
      </c>
      <c r="D124" s="108">
        <v>3.9047619047619047</v>
      </c>
    </row>
    <row r="125" spans="1:4" ht="14.25">
      <c r="A125" s="93"/>
      <c r="B125" s="93"/>
      <c r="C125" s="94" t="s">
        <v>4</v>
      </c>
      <c r="D125" s="109">
        <v>4.857142857142857</v>
      </c>
    </row>
    <row r="126" spans="1:4" ht="14.25">
      <c r="A126" s="86">
        <v>2010</v>
      </c>
      <c r="B126" s="86" t="s">
        <v>8</v>
      </c>
      <c r="C126" s="86" t="s">
        <v>3</v>
      </c>
      <c r="D126" s="108">
        <v>1</v>
      </c>
    </row>
    <row r="127" spans="1:4" ht="14.25">
      <c r="A127" s="93"/>
      <c r="B127" s="86" t="s">
        <v>33</v>
      </c>
      <c r="C127" s="86" t="s">
        <v>3</v>
      </c>
      <c r="D127" s="108">
        <v>1</v>
      </c>
    </row>
    <row r="128" spans="1:4" ht="14.25">
      <c r="A128" s="93"/>
      <c r="B128" s="86" t="s">
        <v>34</v>
      </c>
      <c r="C128" s="86" t="s">
        <v>3</v>
      </c>
      <c r="D128" s="108">
        <v>1.3333333333333333</v>
      </c>
    </row>
    <row r="129" spans="1:4" ht="14.25">
      <c r="A129" s="93"/>
      <c r="B129" s="93"/>
      <c r="C129" s="94" t="s">
        <v>4</v>
      </c>
      <c r="D129" s="109">
        <v>1.5</v>
      </c>
    </row>
    <row r="130" spans="1:4" ht="14.25">
      <c r="A130" s="93"/>
      <c r="B130" s="86" t="s">
        <v>6</v>
      </c>
      <c r="C130" s="86" t="s">
        <v>3</v>
      </c>
      <c r="D130" s="108">
        <v>2</v>
      </c>
    </row>
    <row r="131" spans="1:4" ht="14.25">
      <c r="A131" s="93"/>
      <c r="B131" s="93"/>
      <c r="C131" s="94" t="s">
        <v>4</v>
      </c>
      <c r="D131" s="109">
        <v>3.4166666666666665</v>
      </c>
    </row>
    <row r="132" spans="1:4" ht="14.25">
      <c r="A132" s="93"/>
      <c r="B132" s="86" t="s">
        <v>7</v>
      </c>
      <c r="C132" s="86" t="s">
        <v>3</v>
      </c>
      <c r="D132" s="108">
        <v>2.457627118644068</v>
      </c>
    </row>
    <row r="133" spans="1:4" ht="14.25">
      <c r="A133" s="93"/>
      <c r="B133" s="93"/>
      <c r="C133" s="94" t="s">
        <v>4</v>
      </c>
      <c r="D133" s="109">
        <v>2.7948717948717947</v>
      </c>
    </row>
    <row r="134" spans="1:4" ht="14.25">
      <c r="A134" s="93"/>
      <c r="B134" s="86" t="s">
        <v>28</v>
      </c>
      <c r="C134" s="86" t="s">
        <v>3</v>
      </c>
      <c r="D134" s="108">
        <v>4.724137931034483</v>
      </c>
    </row>
    <row r="135" spans="1:4" ht="14.25">
      <c r="A135" s="93"/>
      <c r="B135" s="93"/>
      <c r="C135" s="94" t="s">
        <v>4</v>
      </c>
      <c r="D135" s="109">
        <v>3.787878787878788</v>
      </c>
    </row>
    <row r="136" spans="1:4" ht="14.25">
      <c r="A136" s="93"/>
      <c r="B136" s="86" t="s">
        <v>36</v>
      </c>
      <c r="C136" s="86" t="s">
        <v>3</v>
      </c>
      <c r="D136" s="108">
        <v>3.3636363636363638</v>
      </c>
    </row>
    <row r="137" spans="1:4" ht="14.25">
      <c r="A137" s="97"/>
      <c r="B137" s="97"/>
      <c r="C137" s="98" t="s">
        <v>4</v>
      </c>
      <c r="D137" s="110">
        <v>4</v>
      </c>
    </row>
  </sheetData>
  <sheetProtection password="9108" sheet="1" objects="1" scenarios="1" pivotTables="0"/>
  <mergeCells count="2">
    <mergeCell ref="A2:D2"/>
    <mergeCell ref="C4:D4"/>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showGridLines="0" view="pageLayout" workbookViewId="0" topLeftCell="A1">
      <selection activeCell="H16" sqref="H16"/>
    </sheetView>
  </sheetViews>
  <sheetFormatPr defaultColWidth="9.140625" defaultRowHeight="15"/>
  <cols>
    <col min="1" max="1" width="16.140625" style="0" bestFit="1" customWidth="1"/>
    <col min="2" max="2" width="26.8515625" style="0" customWidth="1"/>
    <col min="3" max="11" width="9.00390625" style="0" customWidth="1"/>
  </cols>
  <sheetData>
    <row r="1" spans="1:11" ht="15" thickBot="1">
      <c r="A1" s="21"/>
      <c r="B1" s="21"/>
      <c r="C1" s="21"/>
      <c r="D1" s="21"/>
      <c r="E1" s="21"/>
      <c r="F1" s="21"/>
      <c r="G1" s="21"/>
      <c r="H1" s="21"/>
      <c r="I1" s="21"/>
      <c r="J1" s="21"/>
      <c r="K1" s="21"/>
    </row>
    <row r="2" spans="1:11" ht="14.25">
      <c r="A2" s="67" t="str">
        <f>CONCATENATE("Table 3. Number of ",B4," Patients in the Outpatient Setting by Year and Age Group")</f>
        <v>Table 3. Number of AZATHIOPRINE ORAL 50 MG Patients in the Outpatient Setting by Year and Age Group</v>
      </c>
      <c r="B2" s="68"/>
      <c r="C2" s="68"/>
      <c r="D2" s="68"/>
      <c r="E2" s="68"/>
      <c r="F2" s="68"/>
      <c r="G2" s="72"/>
      <c r="H2" s="72"/>
      <c r="I2" s="72"/>
      <c r="J2" s="72"/>
      <c r="K2" s="73"/>
    </row>
    <row r="3" spans="1:11" ht="4.5" customHeight="1" thickBot="1">
      <c r="A3" s="41"/>
      <c r="B3" s="37"/>
      <c r="C3" s="37"/>
      <c r="D3" s="37"/>
      <c r="E3" s="37"/>
      <c r="F3" s="75"/>
      <c r="G3" s="65"/>
      <c r="H3" s="65"/>
      <c r="I3" s="65"/>
      <c r="J3" s="65"/>
      <c r="K3" s="66"/>
    </row>
    <row r="4" spans="1:11" ht="14.25">
      <c r="A4" s="120" t="s">
        <v>48</v>
      </c>
      <c r="B4" s="121" t="s">
        <v>25</v>
      </c>
      <c r="C4" s="74" t="s">
        <v>10</v>
      </c>
      <c r="D4" s="65"/>
      <c r="E4" s="65"/>
      <c r="F4" s="65"/>
      <c r="G4" s="65"/>
      <c r="H4" s="65"/>
      <c r="I4" s="65"/>
      <c r="J4" s="65"/>
      <c r="K4" s="66"/>
    </row>
    <row r="5" spans="1:11" ht="14.25">
      <c r="A5" s="2"/>
      <c r="B5" s="3"/>
      <c r="C5" s="3"/>
      <c r="D5" s="3"/>
      <c r="E5" s="3"/>
      <c r="F5" s="3"/>
      <c r="G5" s="3"/>
      <c r="H5" s="3"/>
      <c r="I5" s="3"/>
      <c r="J5" s="3"/>
      <c r="K5" s="10"/>
    </row>
    <row r="6" spans="1:11" ht="14.25">
      <c r="A6" s="88" t="s">
        <v>59</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12">
        <v>0</v>
      </c>
      <c r="C8" s="113">
        <v>0</v>
      </c>
      <c r="D8" s="113">
        <v>0</v>
      </c>
      <c r="E8" s="113">
        <v>0</v>
      </c>
      <c r="F8" s="113">
        <v>0</v>
      </c>
      <c r="G8" s="113">
        <v>0</v>
      </c>
      <c r="H8" s="113">
        <v>1</v>
      </c>
      <c r="I8" s="113">
        <v>1</v>
      </c>
      <c r="J8" s="113">
        <v>0</v>
      </c>
      <c r="K8" s="114">
        <v>2</v>
      </c>
    </row>
    <row r="9" spans="1:11" ht="14.25">
      <c r="A9" s="94">
        <v>2001</v>
      </c>
      <c r="B9" s="115">
        <v>0</v>
      </c>
      <c r="C9" s="4">
        <v>0</v>
      </c>
      <c r="D9" s="4">
        <v>0</v>
      </c>
      <c r="E9" s="4">
        <v>0</v>
      </c>
      <c r="F9" s="4">
        <v>0</v>
      </c>
      <c r="G9" s="4">
        <v>4</v>
      </c>
      <c r="H9" s="4">
        <v>2</v>
      </c>
      <c r="I9" s="4">
        <v>3</v>
      </c>
      <c r="J9" s="4">
        <v>0</v>
      </c>
      <c r="K9" s="116">
        <v>1</v>
      </c>
    </row>
    <row r="10" spans="1:11" ht="14.25">
      <c r="A10" s="94">
        <v>2002</v>
      </c>
      <c r="B10" s="115">
        <v>0</v>
      </c>
      <c r="C10" s="4">
        <v>0</v>
      </c>
      <c r="D10" s="4">
        <v>0</v>
      </c>
      <c r="E10" s="4">
        <v>0</v>
      </c>
      <c r="F10" s="4">
        <v>0</v>
      </c>
      <c r="G10" s="4">
        <v>0</v>
      </c>
      <c r="H10" s="4">
        <v>6</v>
      </c>
      <c r="I10" s="4">
        <v>2</v>
      </c>
      <c r="J10" s="4">
        <v>0</v>
      </c>
      <c r="K10" s="116">
        <v>0</v>
      </c>
    </row>
    <row r="11" spans="1:11" ht="14.25">
      <c r="A11" s="94">
        <v>2003</v>
      </c>
      <c r="B11" s="115">
        <v>0</v>
      </c>
      <c r="C11" s="4">
        <v>0</v>
      </c>
      <c r="D11" s="4">
        <v>0</v>
      </c>
      <c r="E11" s="4">
        <v>0</v>
      </c>
      <c r="F11" s="4">
        <v>0</v>
      </c>
      <c r="G11" s="4">
        <v>0</v>
      </c>
      <c r="H11" s="4">
        <v>4</v>
      </c>
      <c r="I11" s="4">
        <v>1</v>
      </c>
      <c r="J11" s="4">
        <v>0</v>
      </c>
      <c r="K11" s="116">
        <v>1</v>
      </c>
    </row>
    <row r="12" spans="1:11" ht="14.25">
      <c r="A12" s="94">
        <v>2004</v>
      </c>
      <c r="B12" s="115">
        <v>2</v>
      </c>
      <c r="C12" s="4">
        <v>1</v>
      </c>
      <c r="D12" s="4">
        <v>6</v>
      </c>
      <c r="E12" s="4">
        <v>3</v>
      </c>
      <c r="F12" s="4">
        <v>3</v>
      </c>
      <c r="G12" s="4">
        <v>28</v>
      </c>
      <c r="H12" s="4">
        <v>73</v>
      </c>
      <c r="I12" s="4">
        <v>49</v>
      </c>
      <c r="J12" s="4">
        <v>7</v>
      </c>
      <c r="K12" s="116">
        <v>21</v>
      </c>
    </row>
    <row r="13" spans="1:11" ht="14.25">
      <c r="A13" s="94">
        <v>2005</v>
      </c>
      <c r="B13" s="115">
        <v>1</v>
      </c>
      <c r="C13" s="4">
        <v>0</v>
      </c>
      <c r="D13" s="4">
        <v>0</v>
      </c>
      <c r="E13" s="4">
        <v>2</v>
      </c>
      <c r="F13" s="4">
        <v>2</v>
      </c>
      <c r="G13" s="4">
        <v>11</v>
      </c>
      <c r="H13" s="4">
        <v>74</v>
      </c>
      <c r="I13" s="4">
        <v>45</v>
      </c>
      <c r="J13" s="4">
        <v>2</v>
      </c>
      <c r="K13" s="116">
        <v>19</v>
      </c>
    </row>
    <row r="14" spans="1:11" ht="14.25">
      <c r="A14" s="94">
        <v>2006</v>
      </c>
      <c r="B14" s="115">
        <v>0</v>
      </c>
      <c r="C14" s="4">
        <v>1</v>
      </c>
      <c r="D14" s="4">
        <v>0</v>
      </c>
      <c r="E14" s="4">
        <v>2</v>
      </c>
      <c r="F14" s="4">
        <v>3</v>
      </c>
      <c r="G14" s="4">
        <v>25</v>
      </c>
      <c r="H14" s="4">
        <v>60</v>
      </c>
      <c r="I14" s="4">
        <v>62</v>
      </c>
      <c r="J14" s="4">
        <v>1</v>
      </c>
      <c r="K14" s="116">
        <v>21</v>
      </c>
    </row>
    <row r="15" spans="1:11" ht="14.25">
      <c r="A15" s="94">
        <v>2007</v>
      </c>
      <c r="B15" s="115">
        <v>0</v>
      </c>
      <c r="C15" s="4">
        <v>1</v>
      </c>
      <c r="D15" s="4">
        <v>1</v>
      </c>
      <c r="E15" s="4">
        <v>3</v>
      </c>
      <c r="F15" s="4">
        <v>7</v>
      </c>
      <c r="G15" s="4">
        <v>42</v>
      </c>
      <c r="H15" s="4">
        <v>93</v>
      </c>
      <c r="I15" s="4">
        <v>68</v>
      </c>
      <c r="J15" s="4">
        <v>2</v>
      </c>
      <c r="K15" s="116">
        <v>31</v>
      </c>
    </row>
    <row r="16" spans="1:11" ht="14.25">
      <c r="A16" s="94">
        <v>2008</v>
      </c>
      <c r="B16" s="115">
        <v>6</v>
      </c>
      <c r="C16" s="4">
        <v>4</v>
      </c>
      <c r="D16" s="4">
        <v>4</v>
      </c>
      <c r="E16" s="4">
        <v>3</v>
      </c>
      <c r="F16" s="4">
        <v>2</v>
      </c>
      <c r="G16" s="4">
        <v>33</v>
      </c>
      <c r="H16" s="4">
        <v>106</v>
      </c>
      <c r="I16" s="4">
        <v>85</v>
      </c>
      <c r="J16" s="4">
        <v>2</v>
      </c>
      <c r="K16" s="116">
        <v>42</v>
      </c>
    </row>
    <row r="17" spans="1:11" ht="14.25">
      <c r="A17" s="94">
        <v>2009</v>
      </c>
      <c r="B17" s="115">
        <v>0</v>
      </c>
      <c r="C17" s="4">
        <v>0</v>
      </c>
      <c r="D17" s="4">
        <v>0</v>
      </c>
      <c r="E17" s="4">
        <v>4</v>
      </c>
      <c r="F17" s="4">
        <v>2</v>
      </c>
      <c r="G17" s="4">
        <v>51</v>
      </c>
      <c r="H17" s="4">
        <v>116</v>
      </c>
      <c r="I17" s="4">
        <v>90</v>
      </c>
      <c r="J17" s="4">
        <v>3</v>
      </c>
      <c r="K17" s="116">
        <v>42</v>
      </c>
    </row>
    <row r="18" spans="1:11" ht="14.25">
      <c r="A18" s="98">
        <v>2010</v>
      </c>
      <c r="B18" s="117">
        <v>0</v>
      </c>
      <c r="C18" s="118">
        <v>0</v>
      </c>
      <c r="D18" s="118">
        <v>1</v>
      </c>
      <c r="E18" s="118">
        <v>1</v>
      </c>
      <c r="F18" s="118">
        <v>0</v>
      </c>
      <c r="G18" s="118">
        <v>48</v>
      </c>
      <c r="H18" s="118">
        <v>98</v>
      </c>
      <c r="I18" s="118">
        <v>62</v>
      </c>
      <c r="J18" s="118">
        <v>6</v>
      </c>
      <c r="K18" s="119">
        <v>43</v>
      </c>
    </row>
  </sheetData>
  <sheetProtection password="9108" sheet="1" objects="1" scenarios="1" pivotTables="0"/>
  <mergeCells count="3">
    <mergeCell ref="A2:K2"/>
    <mergeCell ref="C4:K4"/>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G31" sqref="G31"/>
    </sheetView>
  </sheetViews>
  <sheetFormatPr defaultColWidth="9.140625" defaultRowHeight="15"/>
  <sheetData>
    <row r="1" ht="15" thickBot="1"/>
    <row r="2" spans="1:14" ht="14.25">
      <c r="A2" s="61" t="str">
        <f>CONCATENATE("Figure 1. Number of ",'NMBR-AGE-Table'!B4," Patients in the Outpatient Setting by Year and Age Group")</f>
        <v>Figure 1. Number of AZATHIOPRINE ORAL 50 MG Patients in the Outpatient Setting by Year and Age Group</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8"/>
  <sheetViews>
    <sheetView showGridLines="0" view="pageLayout" workbookViewId="0" topLeftCell="A1">
      <selection activeCell="C11" sqref="C11"/>
    </sheetView>
  </sheetViews>
  <sheetFormatPr defaultColWidth="9.140625" defaultRowHeight="15"/>
  <cols>
    <col min="1" max="1" width="16.140625" style="0" bestFit="1" customWidth="1"/>
    <col min="2" max="3" width="26.00390625" style="0" customWidth="1"/>
  </cols>
  <sheetData>
    <row r="1" ht="15" thickBot="1"/>
    <row r="2" spans="1:3" ht="31.5" customHeight="1">
      <c r="A2" s="76" t="str">
        <f>CONCATENATE("Table 4. Number of ",B4," Patients in the Outpatient Setting by Year and Sex")</f>
        <v>Table 4. Number of AZATHIOPRINE ORAL 50 MG Patients in the Outpatient Setting by Year and Sex</v>
      </c>
      <c r="B2" s="77"/>
      <c r="C2" s="78"/>
    </row>
    <row r="3" spans="1:3" ht="4.5" customHeight="1">
      <c r="A3" s="36"/>
      <c r="B3" s="37"/>
      <c r="C3" s="38"/>
    </row>
    <row r="4" spans="1:3" ht="45.75" customHeight="1">
      <c r="A4" s="35" t="s">
        <v>48</v>
      </c>
      <c r="B4" s="17" t="s">
        <v>25</v>
      </c>
      <c r="C4" s="40" t="s">
        <v>10</v>
      </c>
    </row>
    <row r="5" spans="1:3" ht="14.25">
      <c r="A5" s="2"/>
      <c r="B5" s="3"/>
      <c r="C5" s="10"/>
    </row>
    <row r="6" spans="1:3" ht="14.25">
      <c r="A6" s="88" t="s">
        <v>59</v>
      </c>
      <c r="B6" s="88" t="s">
        <v>1</v>
      </c>
      <c r="C6" s="89"/>
    </row>
    <row r="7" spans="1:3" ht="14.25">
      <c r="A7" s="88" t="s">
        <v>2</v>
      </c>
      <c r="B7" s="86" t="s">
        <v>3</v>
      </c>
      <c r="C7" s="90" t="s">
        <v>4</v>
      </c>
    </row>
    <row r="8" spans="1:3" ht="14.25">
      <c r="A8" s="86">
        <v>2000</v>
      </c>
      <c r="B8" s="27">
        <v>2</v>
      </c>
      <c r="C8" s="28">
        <v>2</v>
      </c>
    </row>
    <row r="9" spans="1:3" ht="14.25">
      <c r="A9" s="94">
        <v>2001</v>
      </c>
      <c r="B9" s="29">
        <v>5</v>
      </c>
      <c r="C9" s="30">
        <v>5</v>
      </c>
    </row>
    <row r="10" spans="1:3" ht="14.25">
      <c r="A10" s="94">
        <v>2002</v>
      </c>
      <c r="B10" s="29">
        <v>6</v>
      </c>
      <c r="C10" s="30">
        <v>2</v>
      </c>
    </row>
    <row r="11" spans="1:3" ht="14.25">
      <c r="A11" s="94">
        <v>2003</v>
      </c>
      <c r="B11" s="29">
        <v>3</v>
      </c>
      <c r="C11" s="30">
        <v>3</v>
      </c>
    </row>
    <row r="12" spans="1:3" ht="14.25">
      <c r="A12" s="94">
        <v>2004</v>
      </c>
      <c r="B12" s="29">
        <v>107</v>
      </c>
      <c r="C12" s="30">
        <v>86</v>
      </c>
    </row>
    <row r="13" spans="1:3" ht="14.25">
      <c r="A13" s="94">
        <v>2005</v>
      </c>
      <c r="B13" s="29">
        <v>91</v>
      </c>
      <c r="C13" s="30">
        <v>65</v>
      </c>
    </row>
    <row r="14" spans="1:3" ht="14.25">
      <c r="A14" s="94">
        <v>2006</v>
      </c>
      <c r="B14" s="29">
        <v>97</v>
      </c>
      <c r="C14" s="30">
        <v>78</v>
      </c>
    </row>
    <row r="15" spans="1:3" ht="14.25">
      <c r="A15" s="94">
        <v>2007</v>
      </c>
      <c r="B15" s="29">
        <v>143</v>
      </c>
      <c r="C15" s="30">
        <v>105</v>
      </c>
    </row>
    <row r="16" spans="1:3" ht="14.25">
      <c r="A16" s="94">
        <v>2008</v>
      </c>
      <c r="B16" s="29">
        <v>148</v>
      </c>
      <c r="C16" s="30">
        <v>139</v>
      </c>
    </row>
    <row r="17" spans="1:3" ht="14.25">
      <c r="A17" s="94">
        <v>2009</v>
      </c>
      <c r="B17" s="29">
        <v>178</v>
      </c>
      <c r="C17" s="30">
        <v>130</v>
      </c>
    </row>
    <row r="18" spans="1:3" ht="14.25">
      <c r="A18" s="98">
        <v>2010</v>
      </c>
      <c r="B18" s="31">
        <v>151</v>
      </c>
      <c r="C18" s="32">
        <v>107</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2"/>
  <sheetViews>
    <sheetView showGridLines="0" view="pageLayout" workbookViewId="0" topLeftCell="A1">
      <selection activeCell="C33" sqref="C33"/>
    </sheetView>
  </sheetViews>
  <sheetFormatPr defaultColWidth="9.140625" defaultRowHeight="15"/>
  <sheetData>
    <row r="1" ht="15" thickBot="1"/>
    <row r="2" spans="1:14" ht="14.25">
      <c r="A2" s="61" t="str">
        <f>CONCATENATE("Figure 2. Number of ",'NMBR-SEX-Table'!B4," Patients in the Outpatient Setting by Year and Sex")</f>
        <v>Figure 2. Number of AZATHIOPRINE ORAL 50 MG Patients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6"/>
      <c r="B30" s="1"/>
      <c r="C30" s="1"/>
      <c r="D30" s="1"/>
      <c r="E30" s="1"/>
      <c r="F30" s="1"/>
      <c r="G30" s="1"/>
      <c r="H30" s="1"/>
      <c r="I30" s="1"/>
      <c r="J30" s="1"/>
      <c r="K30" s="1"/>
      <c r="L30" s="1"/>
      <c r="M30" s="1"/>
      <c r="N30" s="7"/>
    </row>
    <row r="31" spans="1:14" ht="14.25">
      <c r="A31" s="6"/>
      <c r="B31" s="1"/>
      <c r="C31" s="1"/>
      <c r="D31" s="1"/>
      <c r="E31" s="1"/>
      <c r="F31" s="1"/>
      <c r="G31" s="1"/>
      <c r="H31" s="1"/>
      <c r="I31" s="1"/>
      <c r="J31" s="1"/>
      <c r="K31" s="1"/>
      <c r="L31" s="1"/>
      <c r="M31" s="1"/>
      <c r="N31" s="7"/>
    </row>
    <row r="32" spans="1:14" ht="14.25">
      <c r="A32" s="14"/>
      <c r="B32" s="15"/>
      <c r="C32" s="15"/>
      <c r="D32" s="15"/>
      <c r="E32" s="15"/>
      <c r="F32" s="15"/>
      <c r="G32" s="15"/>
      <c r="H32" s="15"/>
      <c r="I32" s="15"/>
      <c r="J32" s="15"/>
      <c r="K32" s="15"/>
      <c r="L32" s="15"/>
      <c r="M32" s="15"/>
      <c r="N32"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2012-04-25T20:16:35Z</cp:lastPrinted>
  <dcterms:created xsi:type="dcterms:W3CDTF">2011-10-25T20:13:17Z</dcterms:created>
  <dcterms:modified xsi:type="dcterms:W3CDTF">2017-11-17T16:37:46Z</dcterms:modified>
  <cp:category/>
  <cp:version/>
  <cp:contentType/>
  <cp:contentStatus/>
</cp:coreProperties>
</file>